
<file path=[Content_Types].xml><?xml version="1.0" encoding="utf-8"?>
<Types xmlns="http://schemas.openxmlformats.org/package/2006/content-types">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harts/chart4.xml" ContentType="application/vnd.openxmlformats-officedocument.drawingml.chart+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sharedStrings.xml" ContentType="application/vnd.openxmlformats-officedocument.spreadsheetml.sharedStrings+xml"/>
  <Override PartName="/xl/comments12.xml" ContentType="application/vnd.openxmlformats-officedocument.spreadsheetml.comments+xml"/>
  <Override PartName="/xl/chartsheets/sheet1.xml" ContentType="application/vnd.openxmlformats-officedocument.spreadsheetml.chartsheet+xml"/>
  <Override PartName="/xl/comments10.xml" ContentType="application/vnd.openxmlformats-officedocument.spreadsheetml.comments+xml"/>
  <Override PartName="/xl/comments11.xml" ContentType="application/vnd.openxmlformats-officedocument.spreadsheetml.comments+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charts/chart5.xml" ContentType="application/vnd.openxmlformats-officedocument.drawingml.chart+xml"/>
  <Override PartName="/xl/comments9.xml" ContentType="application/vnd.openxmlformats-officedocument.spreadsheetml.comments+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autoCompressPictures="0"/>
  <bookViews>
    <workbookView xWindow="0" yWindow="0" windowWidth="15600" windowHeight="11760" tabRatio="500"/>
  </bookViews>
  <sheets>
    <sheet name="intro" sheetId="13" r:id="rId1"/>
    <sheet name="passo 1" sheetId="1" r:id="rId2"/>
    <sheet name="passo 2" sheetId="2" r:id="rId3"/>
    <sheet name="passo 3" sheetId="3" r:id="rId4"/>
    <sheet name="passo 4" sheetId="4" r:id="rId5"/>
    <sheet name="passo 5" sheetId="5" r:id="rId6"/>
    <sheet name="passo 6" sheetId="6" r:id="rId7"/>
    <sheet name="passo 7.1" sheetId="7" r:id="rId8"/>
    <sheet name="passo 7.2" sheetId="18" r:id="rId9"/>
    <sheet name="grafico box-plot1" sheetId="14" r:id="rId10"/>
    <sheet name="passo 7.3" sheetId="16" r:id="rId11"/>
    <sheet name="grafico box-plot2" sheetId="17" r:id="rId12"/>
    <sheet name="grafico box-plot3" sheetId="8" r:id="rId13"/>
    <sheet name="passo 8" sheetId="9" r:id="rId14"/>
    <sheet name="passo 9" sheetId="10" r:id="rId15"/>
    <sheet name="passo 10" sheetId="11" r:id="rId16"/>
  </sheets>
  <externalReferences>
    <externalReference r:id="rId17"/>
    <externalReference r:id="rId18"/>
  </externalReferenc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E7" i="14"/>
  <c r="E6"/>
  <c r="E5"/>
  <c r="E4"/>
  <c r="E3"/>
  <c r="E2"/>
  <c r="E21" i="7"/>
  <c r="F21"/>
  <c r="G21"/>
  <c r="H21"/>
  <c r="I21"/>
  <c r="J21"/>
  <c r="K21"/>
  <c r="L21"/>
  <c r="M21"/>
  <c r="D21"/>
  <c r="C21"/>
  <c r="G13"/>
  <c r="H13"/>
  <c r="I13"/>
  <c r="J13"/>
  <c r="K13"/>
  <c r="L13"/>
  <c r="M13"/>
  <c r="G14"/>
  <c r="H14"/>
  <c r="I14"/>
  <c r="J14"/>
  <c r="K14"/>
  <c r="L14"/>
  <c r="M14"/>
  <c r="G15"/>
  <c r="H15"/>
  <c r="I15"/>
  <c r="J15"/>
  <c r="K15"/>
  <c r="L15"/>
  <c r="M15"/>
  <c r="G16"/>
  <c r="H16"/>
  <c r="I16"/>
  <c r="J16"/>
  <c r="K16"/>
  <c r="L16"/>
  <c r="M16"/>
  <c r="G17"/>
  <c r="H17"/>
  <c r="I17"/>
  <c r="J17"/>
  <c r="K17"/>
  <c r="L17"/>
  <c r="M17"/>
  <c r="G18"/>
  <c r="H18"/>
  <c r="I18"/>
  <c r="J18"/>
  <c r="K18"/>
  <c r="L18"/>
  <c r="M18"/>
  <c r="G19"/>
  <c r="H19"/>
  <c r="I19"/>
  <c r="J19"/>
  <c r="K19"/>
  <c r="L19"/>
  <c r="M19"/>
  <c r="G20"/>
  <c r="H20"/>
  <c r="I20"/>
  <c r="J20"/>
  <c r="K20"/>
  <c r="L20"/>
  <c r="M20"/>
  <c r="D13"/>
  <c r="E13"/>
  <c r="F13"/>
  <c r="D14"/>
  <c r="E14"/>
  <c r="F14"/>
  <c r="D15"/>
  <c r="E15"/>
  <c r="F15"/>
  <c r="D16"/>
  <c r="E16"/>
  <c r="F16"/>
  <c r="D17"/>
  <c r="E17"/>
  <c r="F17"/>
  <c r="D18"/>
  <c r="E18"/>
  <c r="F18"/>
  <c r="D19"/>
  <c r="E19"/>
  <c r="F19"/>
  <c r="D20"/>
  <c r="E20"/>
  <c r="F20"/>
  <c r="C20"/>
  <c r="C19"/>
  <c r="E17" i="11"/>
  <c r="D17"/>
  <c r="C17"/>
  <c r="E16"/>
  <c r="D16"/>
  <c r="C16"/>
  <c r="E15"/>
  <c r="D15"/>
  <c r="C15"/>
  <c r="D23" i="9"/>
  <c r="E23"/>
  <c r="F23"/>
  <c r="G23"/>
  <c r="H23"/>
  <c r="I23"/>
  <c r="J23"/>
  <c r="K23"/>
  <c r="L23"/>
  <c r="M23"/>
  <c r="C23"/>
  <c r="D22"/>
  <c r="E22"/>
  <c r="F22"/>
  <c r="G22"/>
  <c r="H22"/>
  <c r="I22"/>
  <c r="J22"/>
  <c r="K22"/>
  <c r="L22"/>
  <c r="M22"/>
  <c r="C22"/>
  <c r="D21"/>
  <c r="E21"/>
  <c r="F21"/>
  <c r="G21"/>
  <c r="H21"/>
  <c r="I21"/>
  <c r="J21"/>
  <c r="K21"/>
  <c r="L21"/>
  <c r="M21"/>
  <c r="C21"/>
  <c r="D20"/>
  <c r="E20"/>
  <c r="F20"/>
  <c r="G20"/>
  <c r="H20"/>
  <c r="I20"/>
  <c r="J20"/>
  <c r="K20"/>
  <c r="L20"/>
  <c r="M20"/>
  <c r="C20"/>
  <c r="M19"/>
  <c r="L19"/>
  <c r="K19"/>
  <c r="J19"/>
  <c r="I19"/>
  <c r="H19"/>
  <c r="G19"/>
  <c r="F19"/>
  <c r="E19"/>
  <c r="D19"/>
  <c r="C19"/>
  <c r="M18"/>
  <c r="L18"/>
  <c r="K18"/>
  <c r="J18"/>
  <c r="I18"/>
  <c r="H18"/>
  <c r="G18"/>
  <c r="F18"/>
  <c r="E18"/>
  <c r="D18"/>
  <c r="C18"/>
  <c r="M17"/>
  <c r="L17"/>
  <c r="K17"/>
  <c r="J17"/>
  <c r="I17"/>
  <c r="H17"/>
  <c r="G17"/>
  <c r="F17"/>
  <c r="E17"/>
  <c r="D17"/>
  <c r="C17"/>
  <c r="M16"/>
  <c r="L16"/>
  <c r="K16"/>
  <c r="J16"/>
  <c r="I16"/>
  <c r="H16"/>
  <c r="G16"/>
  <c r="F16"/>
  <c r="E16"/>
  <c r="D16"/>
  <c r="C16"/>
  <c r="M15"/>
  <c r="L15"/>
  <c r="K15"/>
  <c r="J15"/>
  <c r="I15"/>
  <c r="H15"/>
  <c r="G15"/>
  <c r="F15"/>
  <c r="E15"/>
  <c r="D15"/>
  <c r="C15"/>
  <c r="M14"/>
  <c r="L14"/>
  <c r="K14"/>
  <c r="J14"/>
  <c r="I14"/>
  <c r="H14"/>
  <c r="G14"/>
  <c r="F14"/>
  <c r="E14"/>
  <c r="D14"/>
  <c r="C14"/>
  <c r="C18" i="7"/>
  <c r="C17"/>
  <c r="C16"/>
  <c r="C15"/>
  <c r="C14"/>
  <c r="C13"/>
</calcChain>
</file>

<file path=xl/comments1.xml><?xml version="1.0" encoding="utf-8"?>
<comments xmlns="http://schemas.openxmlformats.org/spreadsheetml/2006/main">
  <authors>
    <author>roberto fini</author>
  </authors>
  <commentList>
    <comment ref="A1" authorId="0">
      <text>
        <r>
          <rPr>
            <sz val="12"/>
            <color theme="1"/>
            <rFont val="Calibri"/>
            <family val="2"/>
            <scheme val="minor"/>
          </rPr>
          <t>Questo è facile: vengono presentati i risultati del PISA 2012 in matemamatica. Niente dsi nuovo, ma osservate il posizionamento dei diversi paesi, Italia compresa: le "grandi nazioni" non fanno una gran bella figura! Se volessimo fornire qualche indicazione di massima dovremmo dire che in matematica  eccellono soprattutto i quindicenni asiatici e, ad una certa distanza, gli studenti dei paesi dell'Europa del nord. L'Italia "galleggia" a metà cklassifica, il che non sembra un grande risultato...</t>
        </r>
      </text>
    </comment>
  </commentList>
</comments>
</file>

<file path=xl/comments10.xml><?xml version="1.0" encoding="utf-8"?>
<comments xmlns="http://schemas.openxmlformats.org/spreadsheetml/2006/main">
  <authors>
    <author>roberto fini</author>
  </authors>
  <commentList>
    <comment ref="B1" authorId="0">
      <text>
        <r>
          <rPr>
            <b/>
            <sz val="14"/>
            <color indexed="81"/>
            <rFont val="Calibri"/>
          </rPr>
          <t>In questo foglio completiamo il quadro delle statistiche descrittive più importanti.
Fondamentalmente , abbiamo aggiunto la devizione standard, la varianza, la curtosi e l'asimmetria.
La deviazione standard misura quanto si discostano i dati dalla media.
La varianza è il quadrato della deviazione standard.
La curtosi misura graficamente l'altezza di una curva di frequenza: in pratica quanto più la funzione è "alta" tanto meno il fenomeno presenta una marcata variabilità; viceversa una funzione "piatta" nella quale i valori sono distribuiti lungo tutta la curva, rappresenta un fenomeno con una forte variabilità. Valori negativi della curtosi indicano una maggiore concentrazione dei fenomeni nelle "code" rispetto ad una distribuzione normale, mentre valori di curtosi positivi testimoniano una maggiore concentrazione di casi intorno al valore medio. Verificate i valori di curtosi e poi guardate i grafici sparkline (abbiamo aggiunto anche i grafici a linne rispetto a quelli a barre già presentati nei fogli precedenti): notate il caso della finlandia o della Danimarca, dove la rispettiva funzione si addensa verso il centro. Curtosi positiva o negativa? Al contrario, guardate la Germania o il Giappone...
  L'asimmetria misura come le osservazioni si distribuiscono rispetto alle media della distribuzione normale: valori di asimmetria negativi indicano una maggiore concentrazione dei casi in valori superiori alla media, viceversa valori negativi indicano una maggiore concentrazione di casi in valori inferiorie alla media. Prendete il Brasile: asimmetria positiva o negativa? E l'Italia?</t>
        </r>
      </text>
    </comment>
  </commentList>
</comments>
</file>

<file path=xl/comments11.xml><?xml version="1.0" encoding="utf-8"?>
<comments xmlns="http://schemas.openxmlformats.org/spreadsheetml/2006/main">
  <authors>
    <author>roberto fini</author>
  </authors>
  <commentList>
    <comment ref="A1" authorId="0">
      <text>
        <r>
          <rPr>
            <sz val="16"/>
            <color indexed="81"/>
            <rFont val="Calibri"/>
          </rPr>
          <t>Questo passaggio non è essenziale, ma abbiamo voluto mostrare come si costruisce una funzione "normale": ci serve essenzialmente per poter operare confronti. È una specie di benchmark grafico che testimonia la distanza di un fenomeno reale da quello teorico rappresentato dalla funzione "a campana".
In una distribuzione "normale" le code della funzione sono poco lunghe e la funzione è simmetrica.</t>
        </r>
      </text>
    </comment>
  </commentList>
</comments>
</file>

<file path=xl/comments12.xml><?xml version="1.0" encoding="utf-8"?>
<comments xmlns="http://schemas.openxmlformats.org/spreadsheetml/2006/main">
  <authors>
    <author>roberto fini</author>
  </authors>
  <commentList>
    <comment ref="A1" authorId="0">
      <text>
        <r>
          <rPr>
            <b/>
            <sz val="14"/>
            <color indexed="81"/>
            <rFont val="Calibri"/>
          </rPr>
          <t>Qui abbiamo preso in considerazione tre casi e li abbiamo confrontati con la funzione di distribuzione normale. Vedete le differenze? Quale vi sembra la più vicina alla distribuzione normale?
Confrontate il caso italiano con quello coreano: tutte e due le distribuzioni sono abbastanza regolari, con una maggiore asimmetria per la funzione coreana: è un vantaggio per i coreani? E notate il caso "estremo" del Brasile: la curtosi negativa indica una maggiore concentrazione deile osservazioni nelle code, mentre il valore positivo dell'asimmetria sta ad indicare  una maggiore concentrazione di casi in valoro inferiori alla media. Il che non è esattamente una buona notizia per i brasiliani...</t>
        </r>
      </text>
    </comment>
  </commentList>
</comments>
</file>

<file path=xl/comments2.xml><?xml version="1.0" encoding="utf-8"?>
<comments xmlns="http://schemas.openxmlformats.org/spreadsheetml/2006/main">
  <authors>
    <author>roberto fini</author>
  </authors>
  <commentList>
    <comment ref="A1" authorId="0">
      <text>
        <r>
          <rPr>
            <b/>
            <sz val="14"/>
            <color indexed="81"/>
            <rFont val="Calibri"/>
          </rPr>
          <t>Sulla base dei risultati ottenuti nei test, PISA divide gli studenti in sei livelli (in realtà sono sette perché ve ne uno che comprende le situazini del tutto critiche). Il livello minimamente accettabile, la sufficienza, è rappresentato dal livello 2. i livelli successivi configurano competenze via via crescenti.
I dati sono forse meno facili da leggere rispetto al punteggio aggregato, ma forniscono preziose informazioni su come si distribuiscono le competenze in matematica.</t>
        </r>
      </text>
    </comment>
  </commentList>
</comments>
</file>

<file path=xl/comments3.xml><?xml version="1.0" encoding="utf-8"?>
<comments xmlns="http://schemas.openxmlformats.org/spreadsheetml/2006/main">
  <authors>
    <author>roberto fini</author>
  </authors>
  <commentList>
    <comment ref="A1" authorId="0">
      <text>
        <r>
          <rPr>
            <sz val="12"/>
            <color theme="1"/>
            <rFont val="Calibri"/>
            <family val="2"/>
            <scheme val="minor"/>
          </rPr>
          <t>Qui abbiamo semplicemente inserito i dati del punyteggio in righe invece che in colonna. La ragione vi sarà chiari nei prossimi passaggi...</t>
        </r>
      </text>
    </comment>
  </commentList>
</comments>
</file>

<file path=xl/comments4.xml><?xml version="1.0" encoding="utf-8"?>
<comments xmlns="http://schemas.openxmlformats.org/spreadsheetml/2006/main">
  <authors>
    <author>roberto fini</author>
  </authors>
  <commentList>
    <comment ref="A1" authorId="0">
      <text>
        <r>
          <rPr>
            <b/>
            <sz val="14"/>
            <color indexed="81"/>
            <rFont val="Calibri"/>
          </rPr>
          <t>Stessa cosa rispetto al passo 3: qui però l'organizzazione in righe riguarda i livelli delle competenze accertate dal PISA</t>
        </r>
      </text>
    </comment>
  </commentList>
</comments>
</file>

<file path=xl/comments5.xml><?xml version="1.0" encoding="utf-8"?>
<comments xmlns="http://schemas.openxmlformats.org/spreadsheetml/2006/main">
  <authors>
    <author>roberto fini</author>
  </authors>
  <commentList>
    <comment ref="A1" authorId="0">
      <text>
        <r>
          <rPr>
            <b/>
            <sz val="14"/>
            <color indexed="81"/>
            <rFont val="Calibri"/>
          </rPr>
          <t>Qui abbiamo scelto alcuni paesi. La scelta non è stata del tutto arbitraria: oltre all'Italia avbbiamo privilegiato i paesi che nel ranking PISA si trovano più in alto, poi il primo paese europeo (Finlandia) ed alcun paesi particolarmente importanti. Abbiamo inserito il Brasile come paese "emergente" e Danimarca e Nuova Zelanda in quanto si trovano esattamente sulla media.
ovviamente siete liberi di sceglire i paesi che preferite, attingendo ai dati delle pagine precedenti.</t>
        </r>
      </text>
    </comment>
  </commentList>
</comments>
</file>

<file path=xl/comments6.xml><?xml version="1.0" encoding="utf-8"?>
<comments xmlns="http://schemas.openxmlformats.org/spreadsheetml/2006/main">
  <authors>
    <author>roberto fini</author>
  </authors>
  <commentList>
    <comment ref="A1" authorId="0">
      <text>
        <r>
          <rPr>
            <b/>
            <sz val="14"/>
            <color indexed="81"/>
            <rFont val="Calibri"/>
          </rPr>
          <t xml:space="preserve">Qui cominciano le cose interessanti: I dati sono sempre gli stessi, cioè il posizionamento dei singoli paesi sselezionati. Ma abbiamo usato un'interessante utility di Excel: i grafici Sparkline, che consentono di visualizzare in forma grafica i dati presentati, in questo caso i livelli di competenze per ciascun paese.
Attenzione: ad un primo sguardo i grafici sembrano uguali, ma non è così.Per convincersene basta guardare i diagrammi di Italia E Brasille: vi sembra che l'andamento suia lo stesso?
</t>
        </r>
      </text>
    </comment>
  </commentList>
</comments>
</file>

<file path=xl/comments7.xml><?xml version="1.0" encoding="utf-8"?>
<comments xmlns="http://schemas.openxmlformats.org/spreadsheetml/2006/main">
  <authors>
    <author>roberto fini</author>
  </authors>
  <commentList>
    <comment ref="B1" authorId="0">
      <text>
        <r>
          <rPr>
            <b/>
            <sz val="14"/>
            <color indexed="81"/>
            <rFont val="Calibri"/>
          </rPr>
          <t>Qui dovete prestare attenzione alla parte del foglio rubricata come statistiche descrittive: in realtà sono soltanto alcune delle funzioni che vengono in genere considerate nella statistica descrittiva, ma a noi servono per un'elaborazione grafica interessante: il grafico a baffi e scatola  (box-plot).</t>
        </r>
      </text>
    </comment>
  </commentList>
</comments>
</file>

<file path=xl/comments8.xml><?xml version="1.0" encoding="utf-8"?>
<comments xmlns="http://schemas.openxmlformats.org/spreadsheetml/2006/main">
  <authors>
    <author>roberto fini</author>
  </authors>
  <commentList>
    <comment ref="C2" authorId="0">
      <text>
        <r>
          <rPr>
            <b/>
            <sz val="16"/>
            <color indexed="81"/>
            <rFont val="Calibri"/>
          </rPr>
          <t>Questa formula serve a definire il primo quartile della serie dei dati, cioè quello che corrisponde al primo 25%</t>
        </r>
      </text>
    </comment>
    <comment ref="C3" authorId="0">
      <text>
        <r>
          <rPr>
            <b/>
            <sz val="14"/>
            <color indexed="81"/>
            <rFont val="Calibri"/>
          </rPr>
          <t>Questa formula serve a definire il valore minimo presente nella serie di dati</t>
        </r>
      </text>
    </comment>
    <comment ref="C4" authorId="0">
      <text>
        <r>
          <rPr>
            <b/>
            <sz val="14"/>
            <color indexed="81"/>
            <rFont val="Calibri"/>
          </rPr>
          <t>Questa formula serve a definire la media della serie di dati</t>
        </r>
      </text>
    </comment>
    <comment ref="C5" authorId="0">
      <text>
        <r>
          <rPr>
            <b/>
            <sz val="14"/>
            <color indexed="81"/>
            <rFont val="Calibri"/>
          </rPr>
          <t>Questa formula serve a definire la mediana della serie di dati</t>
        </r>
      </text>
    </comment>
    <comment ref="C6" authorId="0">
      <text>
        <r>
          <rPr>
            <b/>
            <sz val="14"/>
            <color indexed="81"/>
            <rFont val="Calibri"/>
          </rPr>
          <t>Questa formula serve a definire il valore massimo della serie di dati</t>
        </r>
      </text>
    </comment>
    <comment ref="C7" authorId="0">
      <text>
        <r>
          <rPr>
            <b/>
            <sz val="14"/>
            <color indexed="81"/>
            <rFont val="Calibri"/>
          </rPr>
          <t>Questa formula serve a definire il valore del terzo quartile, cioè quello corrispondente al 75% della serie di dati</t>
        </r>
      </text>
    </comment>
  </commentList>
</comments>
</file>

<file path=xl/comments9.xml><?xml version="1.0" encoding="utf-8"?>
<comments xmlns="http://schemas.openxmlformats.org/spreadsheetml/2006/main">
  <authors>
    <author>roberto fini</author>
  </authors>
  <commentList>
    <comment ref="A1" authorId="0">
      <text>
        <r>
          <rPr>
            <b/>
            <sz val="14"/>
            <color indexed="81"/>
            <rFont val="Calibri"/>
          </rPr>
          <t>I dati di questa tabella servono a costruire il grafico box-plot2 del foglio che segue.</t>
        </r>
      </text>
    </comment>
  </commentList>
</comments>
</file>

<file path=xl/sharedStrings.xml><?xml version="1.0" encoding="utf-8"?>
<sst xmlns="http://schemas.openxmlformats.org/spreadsheetml/2006/main" count="533" uniqueCount="123">
  <si>
    <t>paesi</t>
  </si>
  <si>
    <t>puntegggio</t>
  </si>
  <si>
    <t>China</t>
  </si>
  <si>
    <t>Singapore</t>
  </si>
  <si>
    <t>Hong Kong SAR, China</t>
  </si>
  <si>
    <t>Korea, Rep.</t>
  </si>
  <si>
    <t>Macao SAR, China</t>
  </si>
  <si>
    <t>Japan</t>
  </si>
  <si>
    <t>Liechtenstein</t>
  </si>
  <si>
    <t>Switzerland</t>
  </si>
  <si>
    <t>Netherlands</t>
  </si>
  <si>
    <t>Estonia</t>
  </si>
  <si>
    <t>Finland</t>
  </si>
  <si>
    <t>Canada</t>
  </si>
  <si>
    <t>Poland</t>
  </si>
  <si>
    <t>Belgium</t>
  </si>
  <si>
    <t>Germany</t>
  </si>
  <si>
    <t>Vietnam</t>
  </si>
  <si>
    <t>Austria</t>
  </si>
  <si>
    <t>Australia</t>
  </si>
  <si>
    <t>Ireland</t>
  </si>
  <si>
    <t>Slovenia</t>
  </si>
  <si>
    <t>Denmark</t>
  </si>
  <si>
    <t>New Zealand</t>
  </si>
  <si>
    <t>Czech Republic</t>
  </si>
  <si>
    <t>France</t>
  </si>
  <si>
    <t>United Kingdom</t>
  </si>
  <si>
    <t>Iceland</t>
  </si>
  <si>
    <t>Latvia</t>
  </si>
  <si>
    <t>Luxembourg</t>
  </si>
  <si>
    <t>Norway</t>
  </si>
  <si>
    <t>Portugal</t>
  </si>
  <si>
    <t>Italy</t>
  </si>
  <si>
    <t>Spain</t>
  </si>
  <si>
    <t>Russian Federation</t>
  </si>
  <si>
    <t>Slovak Republic</t>
  </si>
  <si>
    <t>United States</t>
  </si>
  <si>
    <t>Lithuania</t>
  </si>
  <si>
    <t>Sweden</t>
  </si>
  <si>
    <t>Hungary</t>
  </si>
  <si>
    <t>Croatia</t>
  </si>
  <si>
    <t>Israel</t>
  </si>
  <si>
    <t>Greece</t>
  </si>
  <si>
    <t>Serbia</t>
  </si>
  <si>
    <t>Turkey</t>
  </si>
  <si>
    <t>Romania</t>
  </si>
  <si>
    <t>Bulgaria</t>
  </si>
  <si>
    <t>Kazakhstan</t>
  </si>
  <si>
    <t>Thailand</t>
  </si>
  <si>
    <t>Chile</t>
  </si>
  <si>
    <t>Malaysia</t>
  </si>
  <si>
    <t>Mexico</t>
  </si>
  <si>
    <t>Montenegro</t>
  </si>
  <si>
    <t>Uruguay</t>
  </si>
  <si>
    <t>Costa Rica</t>
  </si>
  <si>
    <t>Albania</t>
  </si>
  <si>
    <t>Brazil</t>
  </si>
  <si>
    <t>Argentina</t>
  </si>
  <si>
    <t>Tunisia</t>
  </si>
  <si>
    <t>Jordan</t>
  </si>
  <si>
    <t>Colombia</t>
  </si>
  <si>
    <t>Qatar</t>
  </si>
  <si>
    <t>Indonesia</t>
  </si>
  <si>
    <t>Peru</t>
  </si>
  <si>
    <t>sotto il livello 1</t>
  </si>
  <si>
    <t>livello 1</t>
  </si>
  <si>
    <t>livello 2</t>
  </si>
  <si>
    <t>livello 3</t>
  </si>
  <si>
    <t>livello 4</t>
  </si>
  <si>
    <t>livello 5</t>
  </si>
  <si>
    <t>livello 6</t>
  </si>
  <si>
    <t>Cyprus</t>
  </si>
  <si>
    <t>United Arab Emirates</t>
  </si>
  <si>
    <t xml:space="preserve"> </t>
  </si>
  <si>
    <t>media</t>
  </si>
  <si>
    <t>punteggio</t>
  </si>
  <si>
    <t>7° passo</t>
  </si>
  <si>
    <t>1° quartile</t>
  </si>
  <si>
    <t>minimo</t>
  </si>
  <si>
    <t>mediana</t>
  </si>
  <si>
    <t>valore massimo</t>
  </si>
  <si>
    <t>3° quartile</t>
  </si>
  <si>
    <t>deviazione standard</t>
  </si>
  <si>
    <t>varianza</t>
  </si>
  <si>
    <t>asimmetria</t>
  </si>
  <si>
    <t>curtosi</t>
  </si>
  <si>
    <t>asimettria</t>
  </si>
  <si>
    <t>paese</t>
  </si>
  <si>
    <t>statistiche descrittive</t>
  </si>
  <si>
    <t>Grafici sparkline</t>
  </si>
  <si>
    <t>Statistiche descrittive</t>
  </si>
  <si>
    <t>Passo 10</t>
  </si>
  <si>
    <t>outlier inferiore</t>
  </si>
  <si>
    <t>outlier superiore</t>
  </si>
  <si>
    <t>scarto interquartilico</t>
  </si>
  <si>
    <t>dati</t>
  </si>
  <si>
    <t>sintassi delle formule</t>
  </si>
  <si>
    <t>serie</t>
  </si>
  <si>
    <t>valori</t>
  </si>
  <si>
    <t>quartile(a2:a102;1)</t>
  </si>
  <si>
    <t>min(a2:a102)</t>
  </si>
  <si>
    <t>valrore minimo</t>
  </si>
  <si>
    <t>Dopo aver selezionato l'intervallo D2:E5, costruite il grafico: scegliete il grafico a linee con indicatori. Risulterà un grafico come quello qui presentato</t>
  </si>
  <si>
    <t>media(a2:a102)</t>
  </si>
  <si>
    <t>A questo punto andate nelle opzioni del grafico e scegliete di scambiare le righe con le colonne. Dovrebbe risultarvi un grafico alquanto "strano" come quello che vedete qui a fianco</t>
  </si>
  <si>
    <t>mediana(a2:a102)</t>
  </si>
  <si>
    <t>max(a2:a102)</t>
  </si>
  <si>
    <t>quartile(a2:a102;3)</t>
  </si>
  <si>
    <t>A questo punto scegliete l'opzione per visualizzare le linee di minimo e di massimo. In questo modo unirete i due estremi dei punti. Dovrebbe essere visualizzato un grafico come questo.</t>
  </si>
  <si>
    <t>Ora scegliete l'opzione  per inserire le barre crescenti/decrescenti. Vi apparirà una specie di quadrato. In questa scatola troverete tutto quello che è contnutoi fra il primo ed il terzo percentile</t>
  </si>
  <si>
    <t>Ora fate un po' di pulizia: 1. togliete la legenda;
2. togliete quell'incongruo valore "1" sull'asse X;
3. rendete semi-trasparente la scatola in modo che si vedano i valori sottostanti.
A questo punto vi resta il tempo per studiare bene il significato di questo diagramma.</t>
  </si>
  <si>
    <t xml:space="preserve">  </t>
  </si>
  <si>
    <t>Dati per la costruzione del grafico box-plot</t>
  </si>
  <si>
    <t>Passo 7.2</t>
  </si>
  <si>
    <t>passo 1</t>
  </si>
  <si>
    <t>passo 2</t>
  </si>
  <si>
    <t>passo 3</t>
  </si>
  <si>
    <t>passo 4</t>
  </si>
  <si>
    <t>passo 5</t>
  </si>
  <si>
    <t>passo 7</t>
  </si>
  <si>
    <t>passo 8</t>
  </si>
  <si>
    <t>passo 9</t>
  </si>
  <si>
    <t>Grafici sparkline (ciascun grafico si riferisce ad un paese e i dati sono quelli della colonna relativa al paese stesso)</t>
  </si>
</sst>
</file>

<file path=xl/styles.xml><?xml version="1.0" encoding="utf-8"?>
<styleSheet xmlns="http://schemas.openxmlformats.org/spreadsheetml/2006/main">
  <numFmts count="1">
    <numFmt numFmtId="164" formatCode="0.0000"/>
  </numFmts>
  <fonts count="9">
    <font>
      <sz val="12"/>
      <color theme="1"/>
      <name val="Calibri"/>
      <family val="2"/>
      <scheme val="minor"/>
    </font>
    <font>
      <b/>
      <sz val="12"/>
      <color theme="1"/>
      <name val="Calibri"/>
      <family val="2"/>
      <scheme val="minor"/>
    </font>
    <font>
      <sz val="12"/>
      <color rgb="FF000000"/>
      <name val="Calibri"/>
      <family val="2"/>
      <scheme val="minor"/>
    </font>
    <font>
      <u/>
      <sz val="12"/>
      <color theme="10"/>
      <name val="Calibri"/>
      <family val="2"/>
      <scheme val="minor"/>
    </font>
    <font>
      <u/>
      <sz val="12"/>
      <color theme="11"/>
      <name val="Calibri"/>
      <family val="2"/>
      <scheme val="minor"/>
    </font>
    <font>
      <b/>
      <sz val="14"/>
      <color indexed="81"/>
      <name val="Calibri"/>
    </font>
    <font>
      <sz val="16"/>
      <color indexed="81"/>
      <name val="Calibri"/>
    </font>
    <font>
      <sz val="12"/>
      <color indexed="206"/>
      <name val="Calibri"/>
      <family val="2"/>
    </font>
    <font>
      <b/>
      <sz val="16"/>
      <color indexed="81"/>
      <name val="Calibri"/>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9">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74">
    <xf numFmtId="0" fontId="0" fillId="0" borderId="0" xfId="0"/>
    <xf numFmtId="1" fontId="0" fillId="0" borderId="0" xfId="0" applyNumberFormat="1"/>
    <xf numFmtId="2" fontId="0" fillId="0" borderId="0" xfId="0" applyNumberFormat="1"/>
    <xf numFmtId="0" fontId="3" fillId="0" borderId="0" xfId="29"/>
    <xf numFmtId="0" fontId="0" fillId="0" borderId="1" xfId="0" applyBorder="1"/>
    <xf numFmtId="1" fontId="0" fillId="0" borderId="1" xfId="0" applyNumberFormat="1" applyBorder="1"/>
    <xf numFmtId="0" fontId="0" fillId="0" borderId="0" xfId="0" applyAlignment="1">
      <alignment horizontal="left"/>
    </xf>
    <xf numFmtId="0" fontId="0" fillId="0" borderId="0" xfId="0" applyAlignment="1">
      <alignment horizontal="center"/>
    </xf>
    <xf numFmtId="0" fontId="0" fillId="0" borderId="1" xfId="0" applyBorder="1" applyAlignment="1">
      <alignment horizontal="center"/>
    </xf>
    <xf numFmtId="1" fontId="0" fillId="0" borderId="1" xfId="0" applyNumberFormat="1" applyBorder="1" applyAlignment="1">
      <alignment horizontal="center"/>
    </xf>
    <xf numFmtId="0" fontId="0" fillId="0" borderId="0" xfId="0" applyAlignment="1">
      <alignment wrapText="1"/>
    </xf>
    <xf numFmtId="2" fontId="0" fillId="0" borderId="0" xfId="0" applyNumberFormat="1" applyAlignment="1">
      <alignment horizontal="center"/>
    </xf>
    <xf numFmtId="2" fontId="0" fillId="0" borderId="1" xfId="0" applyNumberFormat="1" applyBorder="1" applyAlignment="1">
      <alignment horizontal="center"/>
    </xf>
    <xf numFmtId="0" fontId="0" fillId="0" borderId="1" xfId="0" applyBorder="1" applyAlignment="1">
      <alignment vertical="center"/>
    </xf>
    <xf numFmtId="2" fontId="0" fillId="0" borderId="1" xfId="0" applyNumberFormat="1" applyBorder="1" applyAlignment="1">
      <alignment horizontal="center" vertical="center" wrapText="1"/>
    </xf>
    <xf numFmtId="2" fontId="0" fillId="0" borderId="1" xfId="0" applyNumberFormat="1" applyBorder="1" applyAlignment="1">
      <alignment horizontal="center" vertical="center"/>
    </xf>
    <xf numFmtId="0" fontId="0" fillId="0" borderId="0" xfId="0" applyAlignment="1">
      <alignment vertical="center"/>
    </xf>
    <xf numFmtId="1" fontId="2" fillId="0" borderId="1" xfId="0" applyNumberFormat="1" applyFont="1" applyBorder="1" applyAlignment="1">
      <alignment horizontal="center"/>
    </xf>
    <xf numFmtId="0" fontId="0" fillId="0" borderId="1" xfId="0" applyBorder="1" applyAlignment="1">
      <alignment horizontal="center" vertical="center" wrapText="1"/>
    </xf>
    <xf numFmtId="1" fontId="0" fillId="0" borderId="1" xfId="0" applyNumberFormat="1" applyBorder="1" applyAlignment="1">
      <alignment horizontal="center" vertical="center" wrapText="1"/>
    </xf>
    <xf numFmtId="0" fontId="0" fillId="0" borderId="0" xfId="0" applyAlignment="1">
      <alignment horizontal="center" vertical="center" wrapText="1"/>
    </xf>
    <xf numFmtId="1" fontId="2" fillId="0" borderId="1" xfId="0" applyNumberFormat="1" applyFont="1" applyBorder="1" applyAlignment="1">
      <alignment horizontal="center" vertical="center" wrapText="1"/>
    </xf>
    <xf numFmtId="2" fontId="0" fillId="0" borderId="1" xfId="0" applyNumberFormat="1" applyBorder="1"/>
    <xf numFmtId="2" fontId="0" fillId="2" borderId="1" xfId="0" applyNumberFormat="1" applyFill="1" applyBorder="1" applyAlignment="1">
      <alignment horizontal="center" vertical="center" wrapText="1"/>
    </xf>
    <xf numFmtId="0" fontId="0" fillId="0" borderId="0" xfId="0" applyFill="1" applyAlignment="1">
      <alignment horizontal="center" vertical="center" wrapText="1"/>
    </xf>
    <xf numFmtId="0" fontId="0" fillId="0" borderId="1" xfId="0" applyBorder="1" applyAlignment="1">
      <alignment wrapText="1"/>
    </xf>
    <xf numFmtId="1" fontId="2" fillId="0" borderId="1" xfId="0" applyNumberFormat="1" applyFont="1" applyBorder="1" applyAlignment="1">
      <alignment wrapText="1"/>
    </xf>
    <xf numFmtId="1" fontId="0" fillId="0" borderId="1" xfId="0" applyNumberFormat="1" applyBorder="1" applyAlignment="1">
      <alignment wrapText="1"/>
    </xf>
    <xf numFmtId="0" fontId="0" fillId="2" borderId="1" xfId="0" applyFill="1" applyBorder="1" applyAlignment="1">
      <alignment wrapText="1"/>
    </xf>
    <xf numFmtId="0" fontId="0" fillId="2" borderId="0" xfId="0" applyFill="1"/>
    <xf numFmtId="0" fontId="0" fillId="2" borderId="1" xfId="0" applyFill="1" applyBorder="1" applyAlignment="1">
      <alignment horizontal="center" vertical="center" wrapText="1"/>
    </xf>
    <xf numFmtId="0" fontId="2" fillId="0" borderId="0" xfId="0" applyFont="1"/>
    <xf numFmtId="0" fontId="2" fillId="0" borderId="0" xfId="0" applyFont="1" applyAlignment="1">
      <alignment horizontal="center"/>
    </xf>
    <xf numFmtId="1" fontId="2" fillId="0" borderId="1" xfId="0" applyNumberFormat="1" applyFont="1" applyBorder="1"/>
    <xf numFmtId="0" fontId="2" fillId="0" borderId="1" xfId="0" applyFont="1" applyBorder="1"/>
    <xf numFmtId="2" fontId="2" fillId="0" borderId="1" xfId="0" applyNumberFormat="1" applyFont="1" applyBorder="1" applyAlignment="1">
      <alignment horizontal="center"/>
    </xf>
    <xf numFmtId="0" fontId="2" fillId="0" borderId="1" xfId="0" applyFont="1" applyBorder="1" applyAlignment="1">
      <alignment horizontal="center"/>
    </xf>
    <xf numFmtId="0" fontId="0" fillId="0" borderId="1" xfId="0" applyBorder="1" applyAlignment="1">
      <alignment horizontal="center" vertical="center"/>
    </xf>
    <xf numFmtId="1" fontId="2" fillId="0" borderId="1" xfId="0" applyNumberFormat="1" applyFont="1" applyBorder="1" applyAlignment="1">
      <alignment horizontal="center" vertical="center"/>
    </xf>
    <xf numFmtId="1" fontId="0" fillId="0" borderId="1" xfId="0" applyNumberFormat="1" applyBorder="1" applyAlignment="1">
      <alignment horizontal="center" vertical="center"/>
    </xf>
    <xf numFmtId="0" fontId="0" fillId="2" borderId="1" xfId="0" applyFill="1" applyBorder="1" applyAlignment="1">
      <alignment horizontal="center" vertical="center"/>
    </xf>
    <xf numFmtId="1" fontId="2" fillId="2" borderId="1" xfId="0" applyNumberFormat="1" applyFont="1" applyFill="1" applyBorder="1" applyAlignment="1">
      <alignment horizontal="center" vertical="center"/>
    </xf>
    <xf numFmtId="1" fontId="0" fillId="2" borderId="1" xfId="0" applyNumberFormat="1" applyFill="1" applyBorder="1" applyAlignment="1">
      <alignment horizontal="center" vertical="center"/>
    </xf>
    <xf numFmtId="0" fontId="0" fillId="2" borderId="1" xfId="0" applyFill="1" applyBorder="1"/>
    <xf numFmtId="164" fontId="0" fillId="0" borderId="1" xfId="0" applyNumberFormat="1" applyBorder="1" applyAlignment="1">
      <alignment horizontal="center"/>
    </xf>
    <xf numFmtId="164" fontId="0" fillId="0" borderId="0" xfId="0" applyNumberFormat="1" applyAlignment="1">
      <alignment horizontal="center"/>
    </xf>
    <xf numFmtId="2" fontId="0" fillId="2" borderId="1" xfId="0" applyNumberFormat="1" applyFill="1" applyBorder="1" applyAlignment="1">
      <alignment horizontal="center"/>
    </xf>
    <xf numFmtId="2" fontId="0" fillId="0" borderId="1" xfId="0" applyNumberFormat="1" applyFill="1" applyBorder="1" applyAlignment="1">
      <alignment horizontal="center" vertical="center"/>
    </xf>
    <xf numFmtId="2" fontId="7" fillId="0" borderId="1" xfId="0" applyNumberFormat="1" applyFont="1" applyBorder="1" applyAlignment="1">
      <alignment horizontal="center" vertical="center"/>
    </xf>
    <xf numFmtId="0" fontId="0" fillId="3" borderId="1" xfId="0" applyFill="1" applyBorder="1" applyAlignment="1">
      <alignment horizontal="center" vertical="center"/>
    </xf>
    <xf numFmtId="0" fontId="0" fillId="4" borderId="0" xfId="0" applyFill="1" applyAlignment="1">
      <alignment horizontal="center" vertical="center"/>
    </xf>
    <xf numFmtId="0" fontId="0" fillId="3" borderId="0" xfId="0" applyFill="1" applyBorder="1" applyAlignment="1">
      <alignment horizontal="center" vertical="center"/>
    </xf>
    <xf numFmtId="0" fontId="0" fillId="0" borderId="0" xfId="0" applyBorder="1"/>
    <xf numFmtId="0" fontId="1" fillId="0" borderId="3" xfId="0" applyFont="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1" fontId="0" fillId="0" borderId="6" xfId="0" applyNumberFormat="1" applyBorder="1" applyAlignment="1">
      <alignment horizontal="center" vertical="center"/>
    </xf>
    <xf numFmtId="1" fontId="0" fillId="0" borderId="7" xfId="0" applyNumberFormat="1" applyBorder="1" applyAlignment="1">
      <alignment horizontal="center" vertic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1" fontId="2" fillId="0" borderId="1" xfId="0" applyNumberFormat="1" applyFont="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xf>
    <xf numFmtId="0" fontId="0" fillId="0" borderId="8" xfId="0" applyBorder="1" applyAlignment="1">
      <alignment horizontal="center" vertical="center" wrapTex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6" xfId="0" applyBorder="1" applyAlignment="1">
      <alignment horizontal="center" vertical="center"/>
    </xf>
    <xf numFmtId="0" fontId="0" fillId="0" borderId="0" xfId="0" applyAlignment="1">
      <alignment vertical="center"/>
    </xf>
  </cellXfs>
  <cellStyles count="39">
    <cellStyle name="Collegamento ipertestuale" xfId="1" builtinId="8" hidden="1"/>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xfId="17" builtinId="8" hidden="1"/>
    <cellStyle name="Collegamento ipertestuale" xfId="19" builtinId="8" hidden="1"/>
    <cellStyle name="Collegamento ipertestuale" xfId="21" builtinId="8" hidden="1"/>
    <cellStyle name="Collegamento ipertestuale" xfId="23" builtinId="8" hidden="1"/>
    <cellStyle name="Collegamento ipertestuale" xfId="25" builtinId="8" hidden="1"/>
    <cellStyle name="Collegamento ipertestuale" xfId="27" builtinId="8" hidden="1"/>
    <cellStyle name="Collegamento ipertestuale" xfId="29" builtinId="8"/>
    <cellStyle name="Collegamento ipertestuale visitato" xfId="2" builtinId="9" hidden="1"/>
    <cellStyle name="Collegamento ipertestuale visitato" xfId="4" builtinId="9" hidden="1"/>
    <cellStyle name="Collegamento ipertestuale visitato" xfId="6" builtinId="9" hidden="1"/>
    <cellStyle name="Collegamento ipertestuale visitato" xfId="8" builtinId="9" hidden="1"/>
    <cellStyle name="Collegamento ipertestuale visitato" xfId="10" builtinId="9" hidden="1"/>
    <cellStyle name="Collegamento ipertestuale visitato" xfId="12" builtinId="9" hidden="1"/>
    <cellStyle name="Collegamento ipertestuale visitato" xfId="14" builtinId="9" hidden="1"/>
    <cellStyle name="Collegamento ipertestuale visitato" xfId="16" builtinId="9" hidden="1"/>
    <cellStyle name="Collegamento ipertestuale visitato" xfId="18" builtinId="9" hidden="1"/>
    <cellStyle name="Collegamento ipertestuale visitato" xfId="20" builtinId="9" hidden="1"/>
    <cellStyle name="Collegamento ipertestuale visitato" xfId="22" builtinId="9" hidden="1"/>
    <cellStyle name="Collegamento ipertestuale visitato" xfId="24" builtinId="9" hidden="1"/>
    <cellStyle name="Collegamento ipertestuale visitato" xfId="26" builtinId="9" hidden="1"/>
    <cellStyle name="Collegamento ipertestuale visitato" xfId="28" builtinId="9" hidden="1"/>
    <cellStyle name="Collegamento ipertestuale visitato" xfId="30" builtinId="9" hidden="1"/>
    <cellStyle name="Collegamento ipertestuale visitato" xfId="31" builtinId="9" hidden="1"/>
    <cellStyle name="Collegamento ipertestuale visitato" xfId="32" builtinId="9" hidden="1"/>
    <cellStyle name="Collegamento ipertestuale visitato" xfId="33" builtinId="9" hidden="1"/>
    <cellStyle name="Collegamento ipertestuale visitato" xfId="34" builtinId="9" hidden="1"/>
    <cellStyle name="Collegamento ipertestuale visitato" xfId="35" builtinId="9" hidden="1"/>
    <cellStyle name="Collegamento ipertestuale visitato" xfId="36" builtinId="9" hidden="1"/>
    <cellStyle name="Collegamento ipertestuale visitato" xfId="37" builtinId="9" hidden="1"/>
    <cellStyle name="Collegamento ipertestuale visitato" xfId="38" builtinId="9" hidden="1"/>
    <cellStyle name="Normale"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2.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chartsheet" Target="chartsheets/sheet1.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3.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2.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it-IT"/>
  <c:style val="18"/>
  <c:chart>
    <c:title>
      <c:tx>
        <c:rich>
          <a:bodyPr/>
          <a:lstStyle/>
          <a:p>
            <a:pPr>
              <a:defRPr/>
            </a:pPr>
            <a:r>
              <a:rPr lang="it-IT"/>
              <a:t>1° passaggio</a:t>
            </a:r>
          </a:p>
        </c:rich>
      </c:tx>
    </c:title>
    <c:plotArea>
      <c:layout/>
      <c:lineChart>
        <c:grouping val="standard"/>
        <c:ser>
          <c:idx val="0"/>
          <c:order val="0"/>
          <c:cat>
            <c:strRef>
              <c:f>[1]Foglio1!$D$2:$D$7</c:f>
              <c:strCache>
                <c:ptCount val="6"/>
                <c:pt idx="0">
                  <c:v>1° quartile</c:v>
                </c:pt>
                <c:pt idx="1">
                  <c:v>valrore minimo</c:v>
                </c:pt>
                <c:pt idx="2">
                  <c:v>media</c:v>
                </c:pt>
                <c:pt idx="3">
                  <c:v>mediana</c:v>
                </c:pt>
                <c:pt idx="4">
                  <c:v>valore massimo</c:v>
                </c:pt>
                <c:pt idx="5">
                  <c:v>3° quartile</c:v>
                </c:pt>
              </c:strCache>
            </c:strRef>
          </c:cat>
          <c:val>
            <c:numRef>
              <c:f>[1]Foglio1!$E$2:$E$7</c:f>
              <c:numCache>
                <c:formatCode>General</c:formatCode>
                <c:ptCount val="6"/>
                <c:pt idx="0">
                  <c:v>25</c:v>
                </c:pt>
                <c:pt idx="1">
                  <c:v>0</c:v>
                </c:pt>
                <c:pt idx="2">
                  <c:v>50</c:v>
                </c:pt>
                <c:pt idx="3">
                  <c:v>50</c:v>
                </c:pt>
                <c:pt idx="4">
                  <c:v>100</c:v>
                </c:pt>
                <c:pt idx="5">
                  <c:v>75</c:v>
                </c:pt>
              </c:numCache>
            </c:numRef>
          </c:val>
        </c:ser>
        <c:dLbls/>
        <c:marker val="1"/>
        <c:axId val="81208832"/>
        <c:axId val="81210368"/>
      </c:lineChart>
      <c:catAx>
        <c:axId val="81208832"/>
        <c:scaling>
          <c:orientation val="minMax"/>
        </c:scaling>
        <c:axPos val="b"/>
        <c:tickLblPos val="nextTo"/>
        <c:crossAx val="81210368"/>
        <c:crosses val="autoZero"/>
        <c:auto val="1"/>
        <c:lblAlgn val="ctr"/>
        <c:lblOffset val="100"/>
      </c:catAx>
      <c:valAx>
        <c:axId val="81210368"/>
        <c:scaling>
          <c:orientation val="minMax"/>
        </c:scaling>
        <c:axPos val="l"/>
        <c:majorGridlines/>
        <c:numFmt formatCode="General" sourceLinked="1"/>
        <c:tickLblPos val="nextTo"/>
        <c:crossAx val="81208832"/>
        <c:crosses val="autoZero"/>
        <c:crossBetween val="between"/>
      </c:valAx>
    </c:plotArea>
    <c:legend>
      <c:legendPos val="r"/>
    </c:legend>
    <c:plotVisOnly val="1"/>
    <c:dispBlanksAs val="gap"/>
  </c:chart>
  <c:printSettings>
    <c:headerFooter/>
    <c:pageMargins b="1" l="0.75000000000000011" r="0.75000000000000011"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it-IT"/>
  <c:style val="18"/>
  <c:chart>
    <c:title/>
    <c:plotArea>
      <c:layout/>
      <c:barChart>
        <c:barDir val="col"/>
        <c:grouping val="clustered"/>
        <c:ser>
          <c:idx val="0"/>
          <c:order val="0"/>
          <c:tx>
            <c:strRef>
              <c:f>[2]Foglio10!$C$3</c:f>
              <c:strCache>
                <c:ptCount val="1"/>
                <c:pt idx="0">
                  <c:v>Italy</c:v>
                </c:pt>
              </c:strCache>
            </c:strRef>
          </c:tx>
          <c:cat>
            <c:strRef>
              <c:f>[2]Foglio10!$A$4:$A$10</c:f>
              <c:strCache>
                <c:ptCount val="7"/>
                <c:pt idx="0">
                  <c:v>sotto il livello 1</c:v>
                </c:pt>
                <c:pt idx="1">
                  <c:v>livello 1</c:v>
                </c:pt>
                <c:pt idx="2">
                  <c:v>livello 2</c:v>
                </c:pt>
                <c:pt idx="3">
                  <c:v>livello 3</c:v>
                </c:pt>
                <c:pt idx="4">
                  <c:v>livello 4</c:v>
                </c:pt>
                <c:pt idx="5">
                  <c:v>livello 5</c:v>
                </c:pt>
                <c:pt idx="6">
                  <c:v>livello 6</c:v>
                </c:pt>
              </c:strCache>
            </c:strRef>
          </c:cat>
          <c:val>
            <c:numRef>
              <c:f>[2]Foglio10!$C$4:$C$10</c:f>
              <c:numCache>
                <c:formatCode>General</c:formatCode>
                <c:ptCount val="7"/>
                <c:pt idx="0">
                  <c:v>8.5315928653430007</c:v>
                </c:pt>
                <c:pt idx="1">
                  <c:v>16.137338565490001</c:v>
                </c:pt>
                <c:pt idx="2">
                  <c:v>24.071817209733702</c:v>
                </c:pt>
                <c:pt idx="3">
                  <c:v>24.587748294909801</c:v>
                </c:pt>
                <c:pt idx="4">
                  <c:v>16.7483442227282</c:v>
                </c:pt>
                <c:pt idx="5">
                  <c:v>7.7630262704136399</c:v>
                </c:pt>
                <c:pt idx="6">
                  <c:v>2.1601325713816699</c:v>
                </c:pt>
              </c:numCache>
            </c:numRef>
          </c:val>
        </c:ser>
        <c:dLbls/>
        <c:axId val="102060800"/>
        <c:axId val="102062720"/>
      </c:barChart>
      <c:catAx>
        <c:axId val="102060800"/>
        <c:scaling>
          <c:orientation val="minMax"/>
        </c:scaling>
        <c:axPos val="b"/>
        <c:majorGridlines/>
        <c:title>
          <c:tx>
            <c:rich>
              <a:bodyPr/>
              <a:lstStyle/>
              <a:p>
                <a:pPr>
                  <a:defRPr/>
                </a:pPr>
                <a:r>
                  <a:rPr lang="it-IT"/>
                  <a:t>classe</a:t>
                </a:r>
              </a:p>
            </c:rich>
          </c:tx>
        </c:title>
        <c:tickLblPos val="nextTo"/>
        <c:crossAx val="102062720"/>
        <c:crosses val="autoZero"/>
        <c:auto val="1"/>
        <c:lblAlgn val="ctr"/>
        <c:lblOffset val="100"/>
      </c:catAx>
      <c:valAx>
        <c:axId val="102062720"/>
        <c:scaling>
          <c:orientation val="minMax"/>
        </c:scaling>
        <c:axPos val="l"/>
        <c:majorGridlines/>
        <c:title>
          <c:tx>
            <c:rich>
              <a:bodyPr rot="-5400000" vert="horz"/>
              <a:lstStyle/>
              <a:p>
                <a:pPr>
                  <a:defRPr/>
                </a:pPr>
                <a:r>
                  <a:rPr lang="it-IT"/>
                  <a:t>frequenza</a:t>
                </a:r>
              </a:p>
            </c:rich>
          </c:tx>
        </c:title>
        <c:numFmt formatCode="General" sourceLinked="1"/>
        <c:tickLblPos val="nextTo"/>
        <c:crossAx val="102060800"/>
        <c:crosses val="autoZero"/>
        <c:crossBetween val="between"/>
      </c:valAx>
    </c:plotArea>
    <c:plotVisOnly val="1"/>
    <c:dispBlanksAs val="gap"/>
  </c:chart>
  <c:printSettings>
    <c:headerFooter/>
    <c:pageMargins b="1" l="0.75000000000000011" r="0.7500000000000001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it-IT"/>
  <c:style val="18"/>
  <c:chart>
    <c:title/>
    <c:plotArea>
      <c:layout/>
      <c:barChart>
        <c:barDir val="col"/>
        <c:grouping val="clustered"/>
        <c:ser>
          <c:idx val="0"/>
          <c:order val="0"/>
          <c:tx>
            <c:strRef>
              <c:f>[2]Foglio10!$D$3</c:f>
              <c:strCache>
                <c:ptCount val="1"/>
                <c:pt idx="0">
                  <c:v>Korea, Rep.</c:v>
                </c:pt>
              </c:strCache>
            </c:strRef>
          </c:tx>
          <c:cat>
            <c:strRef>
              <c:f>[2]Foglio10!$A$4:$A$10</c:f>
              <c:strCache>
                <c:ptCount val="7"/>
                <c:pt idx="0">
                  <c:v>sotto il livello 1</c:v>
                </c:pt>
                <c:pt idx="1">
                  <c:v>livello 1</c:v>
                </c:pt>
                <c:pt idx="2">
                  <c:v>livello 2</c:v>
                </c:pt>
                <c:pt idx="3">
                  <c:v>livello 3</c:v>
                </c:pt>
                <c:pt idx="4">
                  <c:v>livello 4</c:v>
                </c:pt>
                <c:pt idx="5">
                  <c:v>livello 5</c:v>
                </c:pt>
                <c:pt idx="6">
                  <c:v>livello 6</c:v>
                </c:pt>
              </c:strCache>
            </c:strRef>
          </c:cat>
          <c:val>
            <c:numRef>
              <c:f>[2]Foglio10!$D$4:$D$10</c:f>
              <c:numCache>
                <c:formatCode>General</c:formatCode>
                <c:ptCount val="7"/>
                <c:pt idx="0">
                  <c:v>2.7168691665885398</c:v>
                </c:pt>
                <c:pt idx="1">
                  <c:v>6.4162376453623802</c:v>
                </c:pt>
                <c:pt idx="2">
                  <c:v>14.660503709111101</c:v>
                </c:pt>
                <c:pt idx="3">
                  <c:v>21.4139021011806</c:v>
                </c:pt>
                <c:pt idx="4">
                  <c:v>23.891083755494101</c:v>
                </c:pt>
                <c:pt idx="5">
                  <c:v>18.7735112841561</c:v>
                </c:pt>
                <c:pt idx="6">
                  <c:v>12.127892338107101</c:v>
                </c:pt>
              </c:numCache>
            </c:numRef>
          </c:val>
        </c:ser>
        <c:dLbls/>
        <c:axId val="102095488"/>
        <c:axId val="102101760"/>
      </c:barChart>
      <c:catAx>
        <c:axId val="102095488"/>
        <c:scaling>
          <c:orientation val="minMax"/>
        </c:scaling>
        <c:axPos val="b"/>
        <c:majorGridlines/>
        <c:title>
          <c:tx>
            <c:rich>
              <a:bodyPr/>
              <a:lstStyle/>
              <a:p>
                <a:pPr>
                  <a:defRPr/>
                </a:pPr>
                <a:r>
                  <a:rPr lang="it-IT"/>
                  <a:t>classe</a:t>
                </a:r>
              </a:p>
            </c:rich>
          </c:tx>
        </c:title>
        <c:tickLblPos val="nextTo"/>
        <c:crossAx val="102101760"/>
        <c:crosses val="autoZero"/>
        <c:auto val="1"/>
        <c:lblAlgn val="ctr"/>
        <c:lblOffset val="100"/>
      </c:catAx>
      <c:valAx>
        <c:axId val="102101760"/>
        <c:scaling>
          <c:orientation val="minMax"/>
        </c:scaling>
        <c:axPos val="l"/>
        <c:majorGridlines/>
        <c:title>
          <c:tx>
            <c:rich>
              <a:bodyPr rot="-5400000" vert="horz"/>
              <a:lstStyle/>
              <a:p>
                <a:pPr>
                  <a:defRPr/>
                </a:pPr>
                <a:r>
                  <a:rPr lang="it-IT"/>
                  <a:t>frquenza</a:t>
                </a:r>
              </a:p>
            </c:rich>
          </c:tx>
        </c:title>
        <c:numFmt formatCode="General" sourceLinked="1"/>
        <c:tickLblPos val="nextTo"/>
        <c:crossAx val="102095488"/>
        <c:crosses val="autoZero"/>
        <c:crossBetween val="between"/>
      </c:valAx>
    </c:plotArea>
    <c:plotVisOnly val="1"/>
    <c:dispBlanksAs val="gap"/>
  </c:chart>
  <c:printSettings>
    <c:headerFooter/>
    <c:pageMargins b="1" l="0.75000000000000011" r="0.75000000000000011"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it-IT"/>
  <c:style val="18"/>
  <c:chart>
    <c:title/>
    <c:plotArea>
      <c:layout/>
      <c:barChart>
        <c:barDir val="col"/>
        <c:grouping val="clustered"/>
        <c:ser>
          <c:idx val="0"/>
          <c:order val="0"/>
          <c:tx>
            <c:strRef>
              <c:f>[2]Foglio10!$E$3</c:f>
              <c:strCache>
                <c:ptCount val="1"/>
                <c:pt idx="0">
                  <c:v>Brazil</c:v>
                </c:pt>
              </c:strCache>
            </c:strRef>
          </c:tx>
          <c:cat>
            <c:strRef>
              <c:f>[2]Foglio10!$A$4:$A$10</c:f>
              <c:strCache>
                <c:ptCount val="7"/>
                <c:pt idx="0">
                  <c:v>sotto il livello 1</c:v>
                </c:pt>
                <c:pt idx="1">
                  <c:v>livello 1</c:v>
                </c:pt>
                <c:pt idx="2">
                  <c:v>livello 2</c:v>
                </c:pt>
                <c:pt idx="3">
                  <c:v>livello 3</c:v>
                </c:pt>
                <c:pt idx="4">
                  <c:v>livello 4</c:v>
                </c:pt>
                <c:pt idx="5">
                  <c:v>livello 5</c:v>
                </c:pt>
                <c:pt idx="6">
                  <c:v>livello 6</c:v>
                </c:pt>
              </c:strCache>
            </c:strRef>
          </c:cat>
          <c:val>
            <c:numRef>
              <c:f>[2]Foglio10!$E$4:$E$10</c:f>
              <c:numCache>
                <c:formatCode>General</c:formatCode>
                <c:ptCount val="7"/>
                <c:pt idx="0">
                  <c:v>35.224047050659898</c:v>
                </c:pt>
                <c:pt idx="1">
                  <c:v>31.865042600258299</c:v>
                </c:pt>
                <c:pt idx="2">
                  <c:v>20.405206254116599</c:v>
                </c:pt>
                <c:pt idx="3">
                  <c:v>8.89270574018445</c:v>
                </c:pt>
                <c:pt idx="4">
                  <c:v>2.8598847721449001</c:v>
                </c:pt>
                <c:pt idx="5">
                  <c:v>0.70923109606357004</c:v>
                </c:pt>
                <c:pt idx="6">
                  <c:v>4.3882486572262097E-2</c:v>
                </c:pt>
              </c:numCache>
            </c:numRef>
          </c:val>
        </c:ser>
        <c:dLbls/>
        <c:axId val="102130432"/>
        <c:axId val="102132352"/>
      </c:barChart>
      <c:catAx>
        <c:axId val="102130432"/>
        <c:scaling>
          <c:orientation val="minMax"/>
        </c:scaling>
        <c:axPos val="b"/>
        <c:majorGridlines/>
        <c:title>
          <c:tx>
            <c:rich>
              <a:bodyPr/>
              <a:lstStyle/>
              <a:p>
                <a:pPr>
                  <a:defRPr/>
                </a:pPr>
                <a:r>
                  <a:rPr lang="it-IT"/>
                  <a:t>classe</a:t>
                </a:r>
              </a:p>
            </c:rich>
          </c:tx>
        </c:title>
        <c:tickLblPos val="nextTo"/>
        <c:crossAx val="102132352"/>
        <c:crosses val="autoZero"/>
        <c:auto val="1"/>
        <c:lblAlgn val="ctr"/>
        <c:lblOffset val="100"/>
      </c:catAx>
      <c:valAx>
        <c:axId val="102132352"/>
        <c:scaling>
          <c:orientation val="minMax"/>
        </c:scaling>
        <c:axPos val="l"/>
        <c:majorGridlines/>
        <c:title>
          <c:tx>
            <c:rich>
              <a:bodyPr rot="-5400000" vert="horz"/>
              <a:lstStyle/>
              <a:p>
                <a:pPr>
                  <a:defRPr/>
                </a:pPr>
                <a:r>
                  <a:rPr lang="it-IT"/>
                  <a:t>frequenza</a:t>
                </a:r>
              </a:p>
            </c:rich>
          </c:tx>
        </c:title>
        <c:numFmt formatCode="General" sourceLinked="1"/>
        <c:tickLblPos val="nextTo"/>
        <c:crossAx val="102130432"/>
        <c:crosses val="autoZero"/>
        <c:crossBetween val="between"/>
      </c:valAx>
    </c:plotArea>
    <c:plotVisOnly val="1"/>
    <c:dispBlanksAs val="gap"/>
  </c:chart>
  <c:printSettings>
    <c:headerFooter/>
    <c:pageMargins b="1" l="0.75000000000000011" r="0.750000000000000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it-IT"/>
  <c:style val="18"/>
  <c:chart>
    <c:title>
      <c:tx>
        <c:rich>
          <a:bodyPr/>
          <a:lstStyle/>
          <a:p>
            <a:pPr>
              <a:defRPr/>
            </a:pPr>
            <a:r>
              <a:rPr lang="it-IT"/>
              <a:t>2° passaggio</a:t>
            </a:r>
          </a:p>
        </c:rich>
      </c:tx>
    </c:title>
    <c:plotArea>
      <c:layout/>
      <c:lineChart>
        <c:grouping val="standard"/>
        <c:ser>
          <c:idx val="0"/>
          <c:order val="0"/>
          <c:tx>
            <c:strRef>
              <c:f>[1]Foglio1!$D$2</c:f>
              <c:strCache>
                <c:ptCount val="1"/>
                <c:pt idx="0">
                  <c:v>1° quartile</c:v>
                </c:pt>
              </c:strCache>
            </c:strRef>
          </c:tx>
          <c:val>
            <c:numRef>
              <c:f>[1]Foglio1!$E$2</c:f>
              <c:numCache>
                <c:formatCode>General</c:formatCode>
                <c:ptCount val="1"/>
                <c:pt idx="0">
                  <c:v>25</c:v>
                </c:pt>
              </c:numCache>
            </c:numRef>
          </c:val>
        </c:ser>
        <c:ser>
          <c:idx val="1"/>
          <c:order val="1"/>
          <c:tx>
            <c:strRef>
              <c:f>[1]Foglio1!$D$3</c:f>
              <c:strCache>
                <c:ptCount val="1"/>
                <c:pt idx="0">
                  <c:v>valrore minimo</c:v>
                </c:pt>
              </c:strCache>
            </c:strRef>
          </c:tx>
          <c:val>
            <c:numRef>
              <c:f>[1]Foglio1!$E$3</c:f>
              <c:numCache>
                <c:formatCode>General</c:formatCode>
                <c:ptCount val="1"/>
                <c:pt idx="0">
                  <c:v>0</c:v>
                </c:pt>
              </c:numCache>
            </c:numRef>
          </c:val>
        </c:ser>
        <c:ser>
          <c:idx val="2"/>
          <c:order val="2"/>
          <c:tx>
            <c:strRef>
              <c:f>[1]Foglio1!$D$4</c:f>
              <c:strCache>
                <c:ptCount val="1"/>
                <c:pt idx="0">
                  <c:v>media</c:v>
                </c:pt>
              </c:strCache>
            </c:strRef>
          </c:tx>
          <c:val>
            <c:numRef>
              <c:f>[1]Foglio1!$E$4</c:f>
              <c:numCache>
                <c:formatCode>General</c:formatCode>
                <c:ptCount val="1"/>
                <c:pt idx="0">
                  <c:v>50</c:v>
                </c:pt>
              </c:numCache>
            </c:numRef>
          </c:val>
        </c:ser>
        <c:ser>
          <c:idx val="3"/>
          <c:order val="3"/>
          <c:tx>
            <c:strRef>
              <c:f>[1]Foglio1!$D$5</c:f>
              <c:strCache>
                <c:ptCount val="1"/>
                <c:pt idx="0">
                  <c:v>mediana</c:v>
                </c:pt>
              </c:strCache>
            </c:strRef>
          </c:tx>
          <c:val>
            <c:numRef>
              <c:f>[1]Foglio1!$E$5</c:f>
              <c:numCache>
                <c:formatCode>General</c:formatCode>
                <c:ptCount val="1"/>
                <c:pt idx="0">
                  <c:v>50</c:v>
                </c:pt>
              </c:numCache>
            </c:numRef>
          </c:val>
        </c:ser>
        <c:ser>
          <c:idx val="4"/>
          <c:order val="4"/>
          <c:tx>
            <c:strRef>
              <c:f>[1]Foglio1!$D$6</c:f>
              <c:strCache>
                <c:ptCount val="1"/>
                <c:pt idx="0">
                  <c:v>valore massimo</c:v>
                </c:pt>
              </c:strCache>
            </c:strRef>
          </c:tx>
          <c:val>
            <c:numRef>
              <c:f>[1]Foglio1!$E$6</c:f>
              <c:numCache>
                <c:formatCode>General</c:formatCode>
                <c:ptCount val="1"/>
                <c:pt idx="0">
                  <c:v>100</c:v>
                </c:pt>
              </c:numCache>
            </c:numRef>
          </c:val>
        </c:ser>
        <c:ser>
          <c:idx val="5"/>
          <c:order val="5"/>
          <c:tx>
            <c:strRef>
              <c:f>[1]Foglio1!$D$7</c:f>
              <c:strCache>
                <c:ptCount val="1"/>
                <c:pt idx="0">
                  <c:v>3° quartile</c:v>
                </c:pt>
              </c:strCache>
            </c:strRef>
          </c:tx>
          <c:val>
            <c:numRef>
              <c:f>[1]Foglio1!$E$7</c:f>
              <c:numCache>
                <c:formatCode>General</c:formatCode>
                <c:ptCount val="1"/>
                <c:pt idx="0">
                  <c:v>75</c:v>
                </c:pt>
              </c:numCache>
            </c:numRef>
          </c:val>
        </c:ser>
        <c:dLbls/>
        <c:marker val="1"/>
        <c:axId val="83973248"/>
        <c:axId val="83974784"/>
      </c:lineChart>
      <c:catAx>
        <c:axId val="83973248"/>
        <c:scaling>
          <c:orientation val="minMax"/>
        </c:scaling>
        <c:axPos val="b"/>
        <c:tickLblPos val="nextTo"/>
        <c:crossAx val="83974784"/>
        <c:crosses val="autoZero"/>
        <c:auto val="1"/>
        <c:lblAlgn val="ctr"/>
        <c:lblOffset val="100"/>
      </c:catAx>
      <c:valAx>
        <c:axId val="83974784"/>
        <c:scaling>
          <c:orientation val="minMax"/>
        </c:scaling>
        <c:axPos val="l"/>
        <c:majorGridlines/>
        <c:numFmt formatCode="General" sourceLinked="1"/>
        <c:tickLblPos val="nextTo"/>
        <c:crossAx val="83973248"/>
        <c:crosses val="autoZero"/>
        <c:crossBetween val="between"/>
      </c:valAx>
    </c:plotArea>
    <c:legend>
      <c:legendPos val="r"/>
    </c:legend>
    <c:plotVisOnly val="1"/>
    <c:dispBlanksAs val="gap"/>
  </c:chart>
  <c:printSettings>
    <c:headerFooter/>
    <c:pageMargins b="1" l="0.75000000000000011" r="0.750000000000000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it-IT"/>
  <c:style val="18"/>
  <c:chart>
    <c:title>
      <c:tx>
        <c:rich>
          <a:bodyPr/>
          <a:lstStyle/>
          <a:p>
            <a:pPr>
              <a:defRPr/>
            </a:pPr>
            <a:r>
              <a:rPr lang="it-IT"/>
              <a:t>3° passaggio</a:t>
            </a:r>
          </a:p>
        </c:rich>
      </c:tx>
    </c:title>
    <c:plotArea>
      <c:layout/>
      <c:lineChart>
        <c:grouping val="standard"/>
        <c:ser>
          <c:idx val="0"/>
          <c:order val="0"/>
          <c:tx>
            <c:strRef>
              <c:f>[1]Foglio1!$D$2</c:f>
              <c:strCache>
                <c:ptCount val="1"/>
                <c:pt idx="0">
                  <c:v>1° quartile</c:v>
                </c:pt>
              </c:strCache>
            </c:strRef>
          </c:tx>
          <c:val>
            <c:numRef>
              <c:f>[1]Foglio1!$E$2</c:f>
              <c:numCache>
                <c:formatCode>General</c:formatCode>
                <c:ptCount val="1"/>
                <c:pt idx="0">
                  <c:v>25</c:v>
                </c:pt>
              </c:numCache>
            </c:numRef>
          </c:val>
        </c:ser>
        <c:ser>
          <c:idx val="1"/>
          <c:order val="1"/>
          <c:tx>
            <c:strRef>
              <c:f>[1]Foglio1!$D$3</c:f>
              <c:strCache>
                <c:ptCount val="1"/>
                <c:pt idx="0">
                  <c:v>valrore minimo</c:v>
                </c:pt>
              </c:strCache>
            </c:strRef>
          </c:tx>
          <c:val>
            <c:numRef>
              <c:f>[1]Foglio1!$E$3</c:f>
              <c:numCache>
                <c:formatCode>General</c:formatCode>
                <c:ptCount val="1"/>
                <c:pt idx="0">
                  <c:v>0</c:v>
                </c:pt>
              </c:numCache>
            </c:numRef>
          </c:val>
        </c:ser>
        <c:ser>
          <c:idx val="2"/>
          <c:order val="2"/>
          <c:tx>
            <c:strRef>
              <c:f>[1]Foglio1!$D$4</c:f>
              <c:strCache>
                <c:ptCount val="1"/>
                <c:pt idx="0">
                  <c:v>media</c:v>
                </c:pt>
              </c:strCache>
            </c:strRef>
          </c:tx>
          <c:val>
            <c:numRef>
              <c:f>[1]Foglio1!$E$4</c:f>
              <c:numCache>
                <c:formatCode>General</c:formatCode>
                <c:ptCount val="1"/>
                <c:pt idx="0">
                  <c:v>50</c:v>
                </c:pt>
              </c:numCache>
            </c:numRef>
          </c:val>
        </c:ser>
        <c:ser>
          <c:idx val="3"/>
          <c:order val="3"/>
          <c:tx>
            <c:strRef>
              <c:f>[1]Foglio1!$D$5</c:f>
              <c:strCache>
                <c:ptCount val="1"/>
                <c:pt idx="0">
                  <c:v>mediana</c:v>
                </c:pt>
              </c:strCache>
            </c:strRef>
          </c:tx>
          <c:val>
            <c:numRef>
              <c:f>[1]Foglio1!$E$5</c:f>
              <c:numCache>
                <c:formatCode>General</c:formatCode>
                <c:ptCount val="1"/>
                <c:pt idx="0">
                  <c:v>50</c:v>
                </c:pt>
              </c:numCache>
            </c:numRef>
          </c:val>
        </c:ser>
        <c:ser>
          <c:idx val="4"/>
          <c:order val="4"/>
          <c:tx>
            <c:strRef>
              <c:f>[1]Foglio1!$D$6</c:f>
              <c:strCache>
                <c:ptCount val="1"/>
                <c:pt idx="0">
                  <c:v>valore massimo</c:v>
                </c:pt>
              </c:strCache>
            </c:strRef>
          </c:tx>
          <c:val>
            <c:numRef>
              <c:f>[1]Foglio1!$E$6</c:f>
              <c:numCache>
                <c:formatCode>General</c:formatCode>
                <c:ptCount val="1"/>
                <c:pt idx="0">
                  <c:v>100</c:v>
                </c:pt>
              </c:numCache>
            </c:numRef>
          </c:val>
        </c:ser>
        <c:ser>
          <c:idx val="5"/>
          <c:order val="5"/>
          <c:tx>
            <c:strRef>
              <c:f>[1]Foglio1!$D$7</c:f>
              <c:strCache>
                <c:ptCount val="1"/>
                <c:pt idx="0">
                  <c:v>3° quartile</c:v>
                </c:pt>
              </c:strCache>
            </c:strRef>
          </c:tx>
          <c:val>
            <c:numRef>
              <c:f>[1]Foglio1!$E$7</c:f>
              <c:numCache>
                <c:formatCode>General</c:formatCode>
                <c:ptCount val="1"/>
                <c:pt idx="0">
                  <c:v>75</c:v>
                </c:pt>
              </c:numCache>
            </c:numRef>
          </c:val>
        </c:ser>
        <c:dLbls/>
        <c:hiLowLines/>
        <c:marker val="1"/>
        <c:axId val="84620416"/>
        <c:axId val="84621952"/>
      </c:lineChart>
      <c:catAx>
        <c:axId val="84620416"/>
        <c:scaling>
          <c:orientation val="minMax"/>
        </c:scaling>
        <c:axPos val="b"/>
        <c:tickLblPos val="nextTo"/>
        <c:crossAx val="84621952"/>
        <c:crosses val="autoZero"/>
        <c:auto val="1"/>
        <c:lblAlgn val="ctr"/>
        <c:lblOffset val="100"/>
      </c:catAx>
      <c:valAx>
        <c:axId val="84621952"/>
        <c:scaling>
          <c:orientation val="minMax"/>
        </c:scaling>
        <c:axPos val="l"/>
        <c:majorGridlines/>
        <c:numFmt formatCode="General" sourceLinked="1"/>
        <c:tickLblPos val="nextTo"/>
        <c:crossAx val="84620416"/>
        <c:crosses val="autoZero"/>
        <c:crossBetween val="between"/>
      </c:valAx>
    </c:plotArea>
    <c:legend>
      <c:legendPos val="r"/>
    </c:legend>
    <c:plotVisOnly val="1"/>
    <c:dispBlanksAs val="gap"/>
  </c:chart>
  <c:printSettings>
    <c:headerFooter/>
    <c:pageMargins b="1" l="0.75000000000000011" r="0.750000000000000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it-IT"/>
  <c:style val="18"/>
  <c:chart>
    <c:title>
      <c:tx>
        <c:rich>
          <a:bodyPr/>
          <a:lstStyle/>
          <a:p>
            <a:pPr>
              <a:defRPr/>
            </a:pPr>
            <a:r>
              <a:rPr lang="it-IT"/>
              <a:t>4° passaggio</a:t>
            </a:r>
          </a:p>
        </c:rich>
      </c:tx>
    </c:title>
    <c:plotArea>
      <c:layout/>
      <c:lineChart>
        <c:grouping val="standard"/>
        <c:ser>
          <c:idx val="0"/>
          <c:order val="0"/>
          <c:tx>
            <c:strRef>
              <c:f>[1]Foglio1!$D$2</c:f>
              <c:strCache>
                <c:ptCount val="1"/>
                <c:pt idx="0">
                  <c:v>1° quartile</c:v>
                </c:pt>
              </c:strCache>
            </c:strRef>
          </c:tx>
          <c:val>
            <c:numRef>
              <c:f>[1]Foglio1!$E$2</c:f>
              <c:numCache>
                <c:formatCode>General</c:formatCode>
                <c:ptCount val="1"/>
                <c:pt idx="0">
                  <c:v>25</c:v>
                </c:pt>
              </c:numCache>
            </c:numRef>
          </c:val>
        </c:ser>
        <c:ser>
          <c:idx val="1"/>
          <c:order val="1"/>
          <c:tx>
            <c:strRef>
              <c:f>[1]Foglio1!$D$3</c:f>
              <c:strCache>
                <c:ptCount val="1"/>
                <c:pt idx="0">
                  <c:v>valrore minimo</c:v>
                </c:pt>
              </c:strCache>
            </c:strRef>
          </c:tx>
          <c:val>
            <c:numRef>
              <c:f>[1]Foglio1!$E$3</c:f>
              <c:numCache>
                <c:formatCode>General</c:formatCode>
                <c:ptCount val="1"/>
                <c:pt idx="0">
                  <c:v>0</c:v>
                </c:pt>
              </c:numCache>
            </c:numRef>
          </c:val>
        </c:ser>
        <c:ser>
          <c:idx val="2"/>
          <c:order val="2"/>
          <c:tx>
            <c:strRef>
              <c:f>[1]Foglio1!$D$4</c:f>
              <c:strCache>
                <c:ptCount val="1"/>
                <c:pt idx="0">
                  <c:v>media</c:v>
                </c:pt>
              </c:strCache>
            </c:strRef>
          </c:tx>
          <c:val>
            <c:numRef>
              <c:f>[1]Foglio1!$E$4</c:f>
              <c:numCache>
                <c:formatCode>General</c:formatCode>
                <c:ptCount val="1"/>
                <c:pt idx="0">
                  <c:v>50</c:v>
                </c:pt>
              </c:numCache>
            </c:numRef>
          </c:val>
        </c:ser>
        <c:ser>
          <c:idx val="3"/>
          <c:order val="3"/>
          <c:tx>
            <c:strRef>
              <c:f>[1]Foglio1!$D$5</c:f>
              <c:strCache>
                <c:ptCount val="1"/>
                <c:pt idx="0">
                  <c:v>mediana</c:v>
                </c:pt>
              </c:strCache>
            </c:strRef>
          </c:tx>
          <c:val>
            <c:numRef>
              <c:f>[1]Foglio1!$E$5</c:f>
              <c:numCache>
                <c:formatCode>General</c:formatCode>
                <c:ptCount val="1"/>
                <c:pt idx="0">
                  <c:v>50</c:v>
                </c:pt>
              </c:numCache>
            </c:numRef>
          </c:val>
        </c:ser>
        <c:ser>
          <c:idx val="4"/>
          <c:order val="4"/>
          <c:tx>
            <c:strRef>
              <c:f>[1]Foglio1!$D$6</c:f>
              <c:strCache>
                <c:ptCount val="1"/>
                <c:pt idx="0">
                  <c:v>valore massimo</c:v>
                </c:pt>
              </c:strCache>
            </c:strRef>
          </c:tx>
          <c:val>
            <c:numRef>
              <c:f>[1]Foglio1!$E$6</c:f>
              <c:numCache>
                <c:formatCode>General</c:formatCode>
                <c:ptCount val="1"/>
                <c:pt idx="0">
                  <c:v>100</c:v>
                </c:pt>
              </c:numCache>
            </c:numRef>
          </c:val>
        </c:ser>
        <c:ser>
          <c:idx val="5"/>
          <c:order val="5"/>
          <c:tx>
            <c:strRef>
              <c:f>[1]Foglio1!$D$7</c:f>
              <c:strCache>
                <c:ptCount val="1"/>
                <c:pt idx="0">
                  <c:v>3° quartile</c:v>
                </c:pt>
              </c:strCache>
            </c:strRef>
          </c:tx>
          <c:val>
            <c:numRef>
              <c:f>[1]Foglio1!$E$7</c:f>
              <c:numCache>
                <c:formatCode>General</c:formatCode>
                <c:ptCount val="1"/>
                <c:pt idx="0">
                  <c:v>75</c:v>
                </c:pt>
              </c:numCache>
            </c:numRef>
          </c:val>
        </c:ser>
        <c:dLbls/>
        <c:hiLowLines/>
        <c:upDownBars>
          <c:gapWidth val="150"/>
          <c:upBars/>
          <c:downBars/>
        </c:upDownBars>
        <c:marker val="1"/>
        <c:axId val="87250816"/>
        <c:axId val="87252352"/>
      </c:lineChart>
      <c:catAx>
        <c:axId val="87250816"/>
        <c:scaling>
          <c:orientation val="minMax"/>
        </c:scaling>
        <c:axPos val="b"/>
        <c:tickLblPos val="nextTo"/>
        <c:crossAx val="87252352"/>
        <c:crosses val="autoZero"/>
        <c:auto val="1"/>
        <c:lblAlgn val="ctr"/>
        <c:lblOffset val="100"/>
      </c:catAx>
      <c:valAx>
        <c:axId val="87252352"/>
        <c:scaling>
          <c:orientation val="minMax"/>
        </c:scaling>
        <c:axPos val="l"/>
        <c:majorGridlines/>
        <c:numFmt formatCode="General" sourceLinked="1"/>
        <c:tickLblPos val="nextTo"/>
        <c:crossAx val="87250816"/>
        <c:crosses val="autoZero"/>
        <c:crossBetween val="between"/>
      </c:valAx>
    </c:plotArea>
    <c:legend>
      <c:legendPos val="r"/>
    </c:legend>
    <c:plotVisOnly val="1"/>
    <c:dispBlanksAs val="gap"/>
  </c:chart>
  <c:printSettings>
    <c:headerFooter/>
    <c:pageMargins b="1" l="0.75000000000000011" r="0.750000000000000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it-IT"/>
  <c:style val="18"/>
  <c:chart>
    <c:title>
      <c:tx>
        <c:rich>
          <a:bodyPr/>
          <a:lstStyle/>
          <a:p>
            <a:pPr>
              <a:defRPr/>
            </a:pPr>
            <a:r>
              <a:rPr lang="it-IT"/>
              <a:t>5° passaggio</a:t>
            </a:r>
          </a:p>
        </c:rich>
      </c:tx>
    </c:title>
    <c:plotArea>
      <c:layout/>
      <c:lineChart>
        <c:grouping val="standard"/>
        <c:ser>
          <c:idx val="0"/>
          <c:order val="0"/>
          <c:tx>
            <c:strRef>
              <c:f>[1]Foglio1!$D$2</c:f>
              <c:strCache>
                <c:ptCount val="1"/>
                <c:pt idx="0">
                  <c:v>1° quartile</c:v>
                </c:pt>
              </c:strCache>
            </c:strRef>
          </c:tx>
          <c:val>
            <c:numRef>
              <c:f>[1]Foglio1!$E$2</c:f>
              <c:numCache>
                <c:formatCode>General</c:formatCode>
                <c:ptCount val="1"/>
                <c:pt idx="0">
                  <c:v>25</c:v>
                </c:pt>
              </c:numCache>
            </c:numRef>
          </c:val>
        </c:ser>
        <c:ser>
          <c:idx val="1"/>
          <c:order val="1"/>
          <c:tx>
            <c:strRef>
              <c:f>[1]Foglio1!$D$3</c:f>
              <c:strCache>
                <c:ptCount val="1"/>
                <c:pt idx="0">
                  <c:v>valrore minimo</c:v>
                </c:pt>
              </c:strCache>
            </c:strRef>
          </c:tx>
          <c:val>
            <c:numRef>
              <c:f>[1]Foglio1!$E$3</c:f>
              <c:numCache>
                <c:formatCode>General</c:formatCode>
                <c:ptCount val="1"/>
                <c:pt idx="0">
                  <c:v>0</c:v>
                </c:pt>
              </c:numCache>
            </c:numRef>
          </c:val>
        </c:ser>
        <c:ser>
          <c:idx val="2"/>
          <c:order val="2"/>
          <c:tx>
            <c:strRef>
              <c:f>[1]Foglio1!$D$4</c:f>
              <c:strCache>
                <c:ptCount val="1"/>
                <c:pt idx="0">
                  <c:v>media</c:v>
                </c:pt>
              </c:strCache>
            </c:strRef>
          </c:tx>
          <c:val>
            <c:numRef>
              <c:f>[1]Foglio1!$E$4</c:f>
              <c:numCache>
                <c:formatCode>General</c:formatCode>
                <c:ptCount val="1"/>
                <c:pt idx="0">
                  <c:v>50</c:v>
                </c:pt>
              </c:numCache>
            </c:numRef>
          </c:val>
        </c:ser>
        <c:ser>
          <c:idx val="3"/>
          <c:order val="3"/>
          <c:tx>
            <c:strRef>
              <c:f>[1]Foglio1!$D$5</c:f>
              <c:strCache>
                <c:ptCount val="1"/>
                <c:pt idx="0">
                  <c:v>mediana</c:v>
                </c:pt>
              </c:strCache>
            </c:strRef>
          </c:tx>
          <c:val>
            <c:numRef>
              <c:f>[1]Foglio1!$E$5</c:f>
              <c:numCache>
                <c:formatCode>General</c:formatCode>
                <c:ptCount val="1"/>
                <c:pt idx="0">
                  <c:v>50</c:v>
                </c:pt>
              </c:numCache>
            </c:numRef>
          </c:val>
        </c:ser>
        <c:ser>
          <c:idx val="4"/>
          <c:order val="4"/>
          <c:tx>
            <c:strRef>
              <c:f>[1]Foglio1!$D$6</c:f>
              <c:strCache>
                <c:ptCount val="1"/>
                <c:pt idx="0">
                  <c:v>valore massimo</c:v>
                </c:pt>
              </c:strCache>
            </c:strRef>
          </c:tx>
          <c:val>
            <c:numRef>
              <c:f>[1]Foglio1!$E$6</c:f>
              <c:numCache>
                <c:formatCode>General</c:formatCode>
                <c:ptCount val="1"/>
                <c:pt idx="0">
                  <c:v>100</c:v>
                </c:pt>
              </c:numCache>
            </c:numRef>
          </c:val>
        </c:ser>
        <c:ser>
          <c:idx val="5"/>
          <c:order val="5"/>
          <c:tx>
            <c:strRef>
              <c:f>[1]Foglio1!$D$7</c:f>
              <c:strCache>
                <c:ptCount val="1"/>
                <c:pt idx="0">
                  <c:v>3° quartile</c:v>
                </c:pt>
              </c:strCache>
            </c:strRef>
          </c:tx>
          <c:val>
            <c:numRef>
              <c:f>[1]Foglio1!$E$7</c:f>
              <c:numCache>
                <c:formatCode>General</c:formatCode>
                <c:ptCount val="1"/>
                <c:pt idx="0">
                  <c:v>75</c:v>
                </c:pt>
              </c:numCache>
            </c:numRef>
          </c:val>
        </c:ser>
        <c:dLbls>
          <c:showSerName val="1"/>
        </c:dLbls>
        <c:hiLowLines/>
        <c:upDownBars>
          <c:gapWidth val="150"/>
          <c:upBars>
            <c:spPr>
              <a:solidFill>
                <a:schemeClr val="bg1">
                  <a:lumMod val="85000"/>
                  <a:alpha val="29000"/>
                </a:schemeClr>
              </a:solidFill>
            </c:spPr>
          </c:upBars>
          <c:downBars/>
        </c:upDownBars>
        <c:marker val="1"/>
        <c:axId val="96696960"/>
        <c:axId val="96715136"/>
      </c:lineChart>
      <c:catAx>
        <c:axId val="96696960"/>
        <c:scaling>
          <c:orientation val="minMax"/>
        </c:scaling>
        <c:axPos val="b"/>
        <c:tickLblPos val="none"/>
        <c:crossAx val="96715136"/>
        <c:crosses val="autoZero"/>
        <c:auto val="1"/>
        <c:lblAlgn val="ctr"/>
        <c:lblOffset val="100"/>
      </c:catAx>
      <c:valAx>
        <c:axId val="96715136"/>
        <c:scaling>
          <c:orientation val="minMax"/>
        </c:scaling>
        <c:axPos val="l"/>
        <c:majorGridlines/>
        <c:numFmt formatCode="General" sourceLinked="1"/>
        <c:tickLblPos val="nextTo"/>
        <c:crossAx val="96696960"/>
        <c:crosses val="autoZero"/>
        <c:crossBetween val="between"/>
      </c:valAx>
    </c:plotArea>
    <c:plotVisOnly val="1"/>
    <c:dispBlanksAs val="gap"/>
  </c:chart>
  <c:printSettings>
    <c:headerFooter/>
    <c:pageMargins b="1" l="0.75000000000000011" r="0.75000000000000011"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it-IT"/>
  <c:style val="18"/>
  <c:chart>
    <c:plotArea>
      <c:layout/>
      <c:lineChart>
        <c:grouping val="standard"/>
        <c:ser>
          <c:idx val="0"/>
          <c:order val="0"/>
          <c:tx>
            <c:strRef>
              <c:f>'passo 7.3'!$B$3</c:f>
              <c:strCache>
                <c:ptCount val="1"/>
                <c:pt idx="0">
                  <c:v>1° quartile</c:v>
                </c:pt>
              </c:strCache>
            </c:strRef>
          </c:tx>
          <c:spPr>
            <a:ln>
              <a:noFill/>
            </a:ln>
          </c:spPr>
          <c:cat>
            <c:strRef>
              <c:f>'passo 7.3'!$C$2:$E$2</c:f>
              <c:strCache>
                <c:ptCount val="3"/>
                <c:pt idx="0">
                  <c:v>Korea, Rep.</c:v>
                </c:pt>
                <c:pt idx="1">
                  <c:v>Italy</c:v>
                </c:pt>
                <c:pt idx="2">
                  <c:v>Brazil</c:v>
                </c:pt>
              </c:strCache>
            </c:strRef>
          </c:cat>
          <c:val>
            <c:numRef>
              <c:f>'passo 7.3'!$C$3:$E$3</c:f>
              <c:numCache>
                <c:formatCode>0.00</c:formatCode>
                <c:ptCount val="3"/>
                <c:pt idx="0">
                  <c:v>9.2720649917347409</c:v>
                </c:pt>
                <c:pt idx="1">
                  <c:v>8.1473095678783203</c:v>
                </c:pt>
                <c:pt idx="2">
                  <c:v>1.7845579341042352</c:v>
                </c:pt>
              </c:numCache>
            </c:numRef>
          </c:val>
        </c:ser>
        <c:ser>
          <c:idx val="1"/>
          <c:order val="1"/>
          <c:tx>
            <c:strRef>
              <c:f>'passo 7.3'!$B$4</c:f>
              <c:strCache>
                <c:ptCount val="1"/>
                <c:pt idx="0">
                  <c:v>minimo</c:v>
                </c:pt>
              </c:strCache>
            </c:strRef>
          </c:tx>
          <c:spPr>
            <a:ln>
              <a:noFill/>
            </a:ln>
          </c:spPr>
          <c:cat>
            <c:strRef>
              <c:f>'passo 7.3'!$C$2:$E$2</c:f>
              <c:strCache>
                <c:ptCount val="3"/>
                <c:pt idx="0">
                  <c:v>Korea, Rep.</c:v>
                </c:pt>
                <c:pt idx="1">
                  <c:v>Italy</c:v>
                </c:pt>
                <c:pt idx="2">
                  <c:v>Brazil</c:v>
                </c:pt>
              </c:strCache>
            </c:strRef>
          </c:cat>
          <c:val>
            <c:numRef>
              <c:f>'passo 7.3'!$C$4:$E$4</c:f>
              <c:numCache>
                <c:formatCode>0.00</c:formatCode>
                <c:ptCount val="3"/>
                <c:pt idx="0">
                  <c:v>2.7168691665885398</c:v>
                </c:pt>
                <c:pt idx="1">
                  <c:v>2.1601325713816699</c:v>
                </c:pt>
                <c:pt idx="2">
                  <c:v>4.3882486572262097E-2</c:v>
                </c:pt>
              </c:numCache>
            </c:numRef>
          </c:val>
        </c:ser>
        <c:ser>
          <c:idx val="2"/>
          <c:order val="2"/>
          <c:tx>
            <c:strRef>
              <c:f>'passo 7.3'!$B$5</c:f>
              <c:strCache>
                <c:ptCount val="1"/>
                <c:pt idx="0">
                  <c:v>media</c:v>
                </c:pt>
              </c:strCache>
            </c:strRef>
          </c:tx>
          <c:spPr>
            <a:ln>
              <a:noFill/>
            </a:ln>
          </c:spPr>
          <c:cat>
            <c:strRef>
              <c:f>'passo 7.3'!$C$2:$E$2</c:f>
              <c:strCache>
                <c:ptCount val="3"/>
                <c:pt idx="0">
                  <c:v>Korea, Rep.</c:v>
                </c:pt>
                <c:pt idx="1">
                  <c:v>Italy</c:v>
                </c:pt>
                <c:pt idx="2">
                  <c:v>Brazil</c:v>
                </c:pt>
              </c:strCache>
            </c:strRef>
          </c:cat>
          <c:val>
            <c:numRef>
              <c:f>'passo 7.3'!$C$5:$E$5</c:f>
              <c:numCache>
                <c:formatCode>0.00</c:formatCode>
                <c:ptCount val="3"/>
                <c:pt idx="0">
                  <c:v>14.285714285714276</c:v>
                </c:pt>
                <c:pt idx="1">
                  <c:v>14.285714285714286</c:v>
                </c:pt>
                <c:pt idx="2">
                  <c:v>14.285714285714281</c:v>
                </c:pt>
              </c:numCache>
            </c:numRef>
          </c:val>
        </c:ser>
        <c:ser>
          <c:idx val="3"/>
          <c:order val="3"/>
          <c:tx>
            <c:strRef>
              <c:f>'passo 7.3'!$B$6</c:f>
              <c:strCache>
                <c:ptCount val="1"/>
                <c:pt idx="0">
                  <c:v>mediana</c:v>
                </c:pt>
              </c:strCache>
            </c:strRef>
          </c:tx>
          <c:spPr>
            <a:ln>
              <a:noFill/>
            </a:ln>
          </c:spPr>
          <c:cat>
            <c:strRef>
              <c:f>'passo 7.3'!$C$2:$E$2</c:f>
              <c:strCache>
                <c:ptCount val="3"/>
                <c:pt idx="0">
                  <c:v>Korea, Rep.</c:v>
                </c:pt>
                <c:pt idx="1">
                  <c:v>Italy</c:v>
                </c:pt>
                <c:pt idx="2">
                  <c:v>Brazil</c:v>
                </c:pt>
              </c:strCache>
            </c:strRef>
          </c:cat>
          <c:val>
            <c:numRef>
              <c:f>'passo 7.3'!$C$6:$E$6</c:f>
              <c:numCache>
                <c:formatCode>0.00</c:formatCode>
                <c:ptCount val="3"/>
                <c:pt idx="0">
                  <c:v>14.660503709111101</c:v>
                </c:pt>
                <c:pt idx="1">
                  <c:v>16.137338565490001</c:v>
                </c:pt>
                <c:pt idx="2">
                  <c:v>8.89270574018445</c:v>
                </c:pt>
              </c:numCache>
            </c:numRef>
          </c:val>
        </c:ser>
        <c:ser>
          <c:idx val="4"/>
          <c:order val="4"/>
          <c:tx>
            <c:strRef>
              <c:f>'passo 7.3'!$B$7</c:f>
              <c:strCache>
                <c:ptCount val="1"/>
                <c:pt idx="0">
                  <c:v>valore massimo</c:v>
                </c:pt>
              </c:strCache>
            </c:strRef>
          </c:tx>
          <c:spPr>
            <a:ln>
              <a:noFill/>
            </a:ln>
          </c:spPr>
          <c:cat>
            <c:strRef>
              <c:f>'passo 7.3'!$C$2:$E$2</c:f>
              <c:strCache>
                <c:ptCount val="3"/>
                <c:pt idx="0">
                  <c:v>Korea, Rep.</c:v>
                </c:pt>
                <c:pt idx="1">
                  <c:v>Italy</c:v>
                </c:pt>
                <c:pt idx="2">
                  <c:v>Brazil</c:v>
                </c:pt>
              </c:strCache>
            </c:strRef>
          </c:cat>
          <c:val>
            <c:numRef>
              <c:f>'passo 7.3'!$C$7:$E$7</c:f>
              <c:numCache>
                <c:formatCode>0.00</c:formatCode>
                <c:ptCount val="3"/>
                <c:pt idx="0">
                  <c:v>23.891083755494101</c:v>
                </c:pt>
                <c:pt idx="1">
                  <c:v>24.587748294909801</c:v>
                </c:pt>
                <c:pt idx="2">
                  <c:v>35.224047050659898</c:v>
                </c:pt>
              </c:numCache>
            </c:numRef>
          </c:val>
        </c:ser>
        <c:ser>
          <c:idx val="5"/>
          <c:order val="5"/>
          <c:tx>
            <c:strRef>
              <c:f>'passo 7.3'!$B$8</c:f>
              <c:strCache>
                <c:ptCount val="1"/>
                <c:pt idx="0">
                  <c:v>3° quartile</c:v>
                </c:pt>
              </c:strCache>
            </c:strRef>
          </c:tx>
          <c:spPr>
            <a:ln>
              <a:noFill/>
            </a:ln>
          </c:spPr>
          <c:cat>
            <c:strRef>
              <c:f>'passo 7.3'!$C$2:$E$2</c:f>
              <c:strCache>
                <c:ptCount val="3"/>
                <c:pt idx="0">
                  <c:v>Korea, Rep.</c:v>
                </c:pt>
                <c:pt idx="1">
                  <c:v>Italy</c:v>
                </c:pt>
                <c:pt idx="2">
                  <c:v>Brazil</c:v>
                </c:pt>
              </c:strCache>
            </c:strRef>
          </c:cat>
          <c:val>
            <c:numRef>
              <c:f>'passo 7.3'!$C$8:$E$8</c:f>
              <c:numCache>
                <c:formatCode>0.00</c:formatCode>
                <c:ptCount val="3"/>
                <c:pt idx="0">
                  <c:v>20.093706692668349</c:v>
                </c:pt>
                <c:pt idx="1">
                  <c:v>20.410080716230951</c:v>
                </c:pt>
                <c:pt idx="2">
                  <c:v>26.135124427187449</c:v>
                </c:pt>
              </c:numCache>
            </c:numRef>
          </c:val>
        </c:ser>
        <c:dLbls>
          <c:showSerName val="1"/>
        </c:dLbls>
        <c:hiLowLines/>
        <c:upDownBars>
          <c:gapWidth val="150"/>
          <c:upBars>
            <c:spPr>
              <a:solidFill>
                <a:schemeClr val="bg1">
                  <a:lumMod val="95000"/>
                  <a:alpha val="30000"/>
                </a:schemeClr>
              </a:solidFill>
            </c:spPr>
          </c:upBars>
          <c:downBars/>
        </c:upDownBars>
        <c:marker val="1"/>
        <c:axId val="96750592"/>
        <c:axId val="96764672"/>
      </c:lineChart>
      <c:catAx>
        <c:axId val="96750592"/>
        <c:scaling>
          <c:orientation val="minMax"/>
        </c:scaling>
        <c:axPos val="b"/>
        <c:tickLblPos val="nextTo"/>
        <c:crossAx val="96764672"/>
        <c:crosses val="autoZero"/>
        <c:auto val="1"/>
        <c:lblAlgn val="ctr"/>
        <c:lblOffset val="100"/>
      </c:catAx>
      <c:valAx>
        <c:axId val="96764672"/>
        <c:scaling>
          <c:orientation val="minMax"/>
          <c:max val="36"/>
          <c:min val="0"/>
        </c:scaling>
        <c:axPos val="l"/>
        <c:majorGridlines/>
        <c:numFmt formatCode="0.00" sourceLinked="1"/>
        <c:tickLblPos val="nextTo"/>
        <c:crossAx val="96750592"/>
        <c:crosses val="autoZero"/>
        <c:crossBetween val="between"/>
      </c:valAx>
    </c:plotArea>
    <c:plotVisOnly val="1"/>
    <c:dispBlanksAs val="gap"/>
  </c:chart>
</c:chartSpace>
</file>

<file path=xl/charts/chart7.xml><?xml version="1.0" encoding="utf-8"?>
<c:chartSpace xmlns:c="http://schemas.openxmlformats.org/drawingml/2006/chart" xmlns:a="http://schemas.openxmlformats.org/drawingml/2006/main" xmlns:r="http://schemas.openxmlformats.org/officeDocument/2006/relationships">
  <c:lang val="it-IT"/>
  <c:style val="18"/>
  <c:chart>
    <c:plotArea>
      <c:layout/>
      <c:lineChart>
        <c:grouping val="standard"/>
        <c:ser>
          <c:idx val="0"/>
          <c:order val="0"/>
          <c:tx>
            <c:strRef>
              <c:f>'passo 7.1'!$B$13</c:f>
              <c:strCache>
                <c:ptCount val="1"/>
                <c:pt idx="0">
                  <c:v>1° quartile</c:v>
                </c:pt>
              </c:strCache>
            </c:strRef>
          </c:tx>
          <c:spPr>
            <a:ln>
              <a:noFill/>
            </a:ln>
          </c:spPr>
          <c:cat>
            <c:strRef>
              <c:f>'passo 7.1'!$C$2:$M$2</c:f>
              <c:strCache>
                <c:ptCount val="11"/>
                <c:pt idx="0">
                  <c:v>Korea, Rep.</c:v>
                </c:pt>
                <c:pt idx="1">
                  <c:v>Japan</c:v>
                </c:pt>
                <c:pt idx="2">
                  <c:v>Finland</c:v>
                </c:pt>
                <c:pt idx="3">
                  <c:v>Germany</c:v>
                </c:pt>
                <c:pt idx="4">
                  <c:v>France</c:v>
                </c:pt>
                <c:pt idx="5">
                  <c:v>United Kingdom</c:v>
                </c:pt>
                <c:pt idx="6">
                  <c:v>Italy</c:v>
                </c:pt>
                <c:pt idx="7">
                  <c:v>United States</c:v>
                </c:pt>
                <c:pt idx="8">
                  <c:v>Brazil</c:v>
                </c:pt>
                <c:pt idx="9">
                  <c:v>Denmark</c:v>
                </c:pt>
                <c:pt idx="10">
                  <c:v>New Zealand</c:v>
                </c:pt>
              </c:strCache>
            </c:strRef>
          </c:cat>
          <c:val>
            <c:numRef>
              <c:f>'passo 7.1'!$C$13:$M$13</c:f>
              <c:numCache>
                <c:formatCode>0.00</c:formatCode>
                <c:ptCount val="11"/>
                <c:pt idx="0">
                  <c:v>9.2720649917347409</c:v>
                </c:pt>
                <c:pt idx="1">
                  <c:v>7.7676702658582855</c:v>
                </c:pt>
                <c:pt idx="2">
                  <c:v>6.2336035289760048</c:v>
                </c:pt>
                <c:pt idx="3">
                  <c:v>8.86933605632181</c:v>
                </c:pt>
                <c:pt idx="4">
                  <c:v>9.2486849966398506</c:v>
                </c:pt>
                <c:pt idx="5">
                  <c:v>8.3918450219412648</c:v>
                </c:pt>
                <c:pt idx="6">
                  <c:v>8.1473095678783203</c:v>
                </c:pt>
                <c:pt idx="7">
                  <c:v>7.2682735653283448</c:v>
                </c:pt>
                <c:pt idx="8">
                  <c:v>1.7845579341042352</c:v>
                </c:pt>
                <c:pt idx="9">
                  <c:v>6.3332561982463451</c:v>
                </c:pt>
                <c:pt idx="10">
                  <c:v>8.9946516582136251</c:v>
                </c:pt>
              </c:numCache>
            </c:numRef>
          </c:val>
        </c:ser>
        <c:ser>
          <c:idx val="1"/>
          <c:order val="1"/>
          <c:tx>
            <c:strRef>
              <c:f>'passo 7.1'!$B$14</c:f>
              <c:strCache>
                <c:ptCount val="1"/>
                <c:pt idx="0">
                  <c:v>minimo</c:v>
                </c:pt>
              </c:strCache>
            </c:strRef>
          </c:tx>
          <c:spPr>
            <a:ln>
              <a:noFill/>
            </a:ln>
          </c:spPr>
          <c:cat>
            <c:strRef>
              <c:f>'passo 7.1'!$C$2:$M$2</c:f>
              <c:strCache>
                <c:ptCount val="11"/>
                <c:pt idx="0">
                  <c:v>Korea, Rep.</c:v>
                </c:pt>
                <c:pt idx="1">
                  <c:v>Japan</c:v>
                </c:pt>
                <c:pt idx="2">
                  <c:v>Finland</c:v>
                </c:pt>
                <c:pt idx="3">
                  <c:v>Germany</c:v>
                </c:pt>
                <c:pt idx="4">
                  <c:v>France</c:v>
                </c:pt>
                <c:pt idx="5">
                  <c:v>United Kingdom</c:v>
                </c:pt>
                <c:pt idx="6">
                  <c:v>Italy</c:v>
                </c:pt>
                <c:pt idx="7">
                  <c:v>United States</c:v>
                </c:pt>
                <c:pt idx="8">
                  <c:v>Brazil</c:v>
                </c:pt>
                <c:pt idx="9">
                  <c:v>Denmark</c:v>
                </c:pt>
                <c:pt idx="10">
                  <c:v>New Zealand</c:v>
                </c:pt>
              </c:strCache>
            </c:strRef>
          </c:cat>
          <c:val>
            <c:numRef>
              <c:f>'passo 7.1'!$C$14:$M$14</c:f>
              <c:numCache>
                <c:formatCode>0.00</c:formatCode>
                <c:ptCount val="11"/>
                <c:pt idx="0">
                  <c:v>2.7168691665885398</c:v>
                </c:pt>
                <c:pt idx="1">
                  <c:v>3.15721902324738</c:v>
                </c:pt>
                <c:pt idx="2">
                  <c:v>3.3447757960083599</c:v>
                </c:pt>
                <c:pt idx="3">
                  <c:v>4.6817673542628597</c:v>
                </c:pt>
                <c:pt idx="4">
                  <c:v>3.1256744577222699</c:v>
                </c:pt>
                <c:pt idx="5">
                  <c:v>2.8737707464662798</c:v>
                </c:pt>
                <c:pt idx="6">
                  <c:v>2.1601325713816699</c:v>
                </c:pt>
                <c:pt idx="7">
                  <c:v>2.19118258298395</c:v>
                </c:pt>
                <c:pt idx="8">
                  <c:v>4.3882486572262097E-2</c:v>
                </c:pt>
                <c:pt idx="9">
                  <c:v>1.6569573696647999</c:v>
                </c:pt>
                <c:pt idx="10">
                  <c:v>4.5309909488646598</c:v>
                </c:pt>
              </c:numCache>
            </c:numRef>
          </c:val>
        </c:ser>
        <c:ser>
          <c:idx val="2"/>
          <c:order val="2"/>
          <c:tx>
            <c:strRef>
              <c:f>'passo 7.1'!$B$15</c:f>
              <c:strCache>
                <c:ptCount val="1"/>
                <c:pt idx="0">
                  <c:v>media</c:v>
                </c:pt>
              </c:strCache>
            </c:strRef>
          </c:tx>
          <c:spPr>
            <a:ln>
              <a:noFill/>
            </a:ln>
          </c:spPr>
          <c:cat>
            <c:strRef>
              <c:f>'passo 7.1'!$C$2:$M$2</c:f>
              <c:strCache>
                <c:ptCount val="11"/>
                <c:pt idx="0">
                  <c:v>Korea, Rep.</c:v>
                </c:pt>
                <c:pt idx="1">
                  <c:v>Japan</c:v>
                </c:pt>
                <c:pt idx="2">
                  <c:v>Finland</c:v>
                </c:pt>
                <c:pt idx="3">
                  <c:v>Germany</c:v>
                </c:pt>
                <c:pt idx="4">
                  <c:v>France</c:v>
                </c:pt>
                <c:pt idx="5">
                  <c:v>United Kingdom</c:v>
                </c:pt>
                <c:pt idx="6">
                  <c:v>Italy</c:v>
                </c:pt>
                <c:pt idx="7">
                  <c:v>United States</c:v>
                </c:pt>
                <c:pt idx="8">
                  <c:v>Brazil</c:v>
                </c:pt>
                <c:pt idx="9">
                  <c:v>Denmark</c:v>
                </c:pt>
                <c:pt idx="10">
                  <c:v>New Zealand</c:v>
                </c:pt>
              </c:strCache>
            </c:strRef>
          </c:cat>
          <c:val>
            <c:numRef>
              <c:f>'passo 7.1'!$C$15:$M$15</c:f>
              <c:numCache>
                <c:formatCode>0.00</c:formatCode>
                <c:ptCount val="11"/>
                <c:pt idx="0">
                  <c:v>14.285714285714276</c:v>
                </c:pt>
                <c:pt idx="1">
                  <c:v>14.285714285714278</c:v>
                </c:pt>
                <c:pt idx="2">
                  <c:v>14.285714285714294</c:v>
                </c:pt>
                <c:pt idx="3">
                  <c:v>14.285714285714281</c:v>
                </c:pt>
                <c:pt idx="4">
                  <c:v>14.285714285714295</c:v>
                </c:pt>
                <c:pt idx="5">
                  <c:v>14.285714285714288</c:v>
                </c:pt>
                <c:pt idx="6">
                  <c:v>14.285714285714286</c:v>
                </c:pt>
                <c:pt idx="7">
                  <c:v>14.285714285714279</c:v>
                </c:pt>
                <c:pt idx="8">
                  <c:v>14.285714285714281</c:v>
                </c:pt>
                <c:pt idx="9">
                  <c:v>14.285714285714281</c:v>
                </c:pt>
                <c:pt idx="10">
                  <c:v>14.285714285714272</c:v>
                </c:pt>
              </c:numCache>
            </c:numRef>
          </c:val>
        </c:ser>
        <c:ser>
          <c:idx val="3"/>
          <c:order val="3"/>
          <c:tx>
            <c:strRef>
              <c:f>'passo 7.1'!$B$16</c:f>
              <c:strCache>
                <c:ptCount val="1"/>
                <c:pt idx="0">
                  <c:v>mediana</c:v>
                </c:pt>
              </c:strCache>
            </c:strRef>
          </c:tx>
          <c:spPr>
            <a:ln>
              <a:noFill/>
            </a:ln>
          </c:spPr>
          <c:cat>
            <c:strRef>
              <c:f>'passo 7.1'!$C$2:$M$2</c:f>
              <c:strCache>
                <c:ptCount val="11"/>
                <c:pt idx="0">
                  <c:v>Korea, Rep.</c:v>
                </c:pt>
                <c:pt idx="1">
                  <c:v>Japan</c:v>
                </c:pt>
                <c:pt idx="2">
                  <c:v>Finland</c:v>
                </c:pt>
                <c:pt idx="3">
                  <c:v>Germany</c:v>
                </c:pt>
                <c:pt idx="4">
                  <c:v>France</c:v>
                </c:pt>
                <c:pt idx="5">
                  <c:v>United Kingdom</c:v>
                </c:pt>
                <c:pt idx="6">
                  <c:v>Italy</c:v>
                </c:pt>
                <c:pt idx="7">
                  <c:v>United States</c:v>
                </c:pt>
                <c:pt idx="8">
                  <c:v>Brazil</c:v>
                </c:pt>
                <c:pt idx="9">
                  <c:v>Denmark</c:v>
                </c:pt>
                <c:pt idx="10">
                  <c:v>New Zealand</c:v>
                </c:pt>
              </c:strCache>
            </c:strRef>
          </c:cat>
          <c:val>
            <c:numRef>
              <c:f>'passo 7.1'!$C$16:$M$16</c:f>
              <c:numCache>
                <c:formatCode>0.00</c:formatCode>
                <c:ptCount val="11"/>
                <c:pt idx="0">
                  <c:v>14.660503709111101</c:v>
                </c:pt>
                <c:pt idx="1">
                  <c:v>16.0403520869109</c:v>
                </c:pt>
                <c:pt idx="2">
                  <c:v>11.708006103001299</c:v>
                </c:pt>
                <c:pt idx="3">
                  <c:v>12.773756931770301</c:v>
                </c:pt>
                <c:pt idx="4">
                  <c:v>13.622704301690201</c:v>
                </c:pt>
                <c:pt idx="5">
                  <c:v>13.986482584775301</c:v>
                </c:pt>
                <c:pt idx="6">
                  <c:v>16.137338565490001</c:v>
                </c:pt>
                <c:pt idx="7">
                  <c:v>15.7872171656721</c:v>
                </c:pt>
                <c:pt idx="8">
                  <c:v>8.89270574018445</c:v>
                </c:pt>
                <c:pt idx="9">
                  <c:v>12.490259309217301</c:v>
                </c:pt>
                <c:pt idx="10">
                  <c:v>15.1246019908506</c:v>
                </c:pt>
              </c:numCache>
            </c:numRef>
          </c:val>
        </c:ser>
        <c:ser>
          <c:idx val="4"/>
          <c:order val="4"/>
          <c:tx>
            <c:strRef>
              <c:f>'passo 7.1'!$B$17</c:f>
              <c:strCache>
                <c:ptCount val="1"/>
                <c:pt idx="0">
                  <c:v>valore massimo</c:v>
                </c:pt>
              </c:strCache>
            </c:strRef>
          </c:tx>
          <c:spPr>
            <a:ln>
              <a:noFill/>
            </a:ln>
          </c:spPr>
          <c:cat>
            <c:strRef>
              <c:f>'passo 7.1'!$C$2:$M$2</c:f>
              <c:strCache>
                <c:ptCount val="11"/>
                <c:pt idx="0">
                  <c:v>Korea, Rep.</c:v>
                </c:pt>
                <c:pt idx="1">
                  <c:v>Japan</c:v>
                </c:pt>
                <c:pt idx="2">
                  <c:v>Finland</c:v>
                </c:pt>
                <c:pt idx="3">
                  <c:v>Germany</c:v>
                </c:pt>
                <c:pt idx="4">
                  <c:v>France</c:v>
                </c:pt>
                <c:pt idx="5">
                  <c:v>United Kingdom</c:v>
                </c:pt>
                <c:pt idx="6">
                  <c:v>Italy</c:v>
                </c:pt>
                <c:pt idx="7">
                  <c:v>United States</c:v>
                </c:pt>
                <c:pt idx="8">
                  <c:v>Brazil</c:v>
                </c:pt>
                <c:pt idx="9">
                  <c:v>Denmark</c:v>
                </c:pt>
                <c:pt idx="10">
                  <c:v>New Zealand</c:v>
                </c:pt>
              </c:strCache>
            </c:strRef>
          </c:cat>
          <c:val>
            <c:numRef>
              <c:f>'passo 7.1'!$C$17:$M$17</c:f>
              <c:numCache>
                <c:formatCode>0.00</c:formatCode>
                <c:ptCount val="11"/>
                <c:pt idx="0">
                  <c:v>23.891083755494101</c:v>
                </c:pt>
                <c:pt idx="1">
                  <c:v>24.661323854480798</c:v>
                </c:pt>
                <c:pt idx="2">
                  <c:v>28.8179017085826</c:v>
                </c:pt>
                <c:pt idx="3">
                  <c:v>23.735384363386501</c:v>
                </c:pt>
                <c:pt idx="4">
                  <c:v>23.758976203496999</c:v>
                </c:pt>
                <c:pt idx="5">
                  <c:v>24.772706252711998</c:v>
                </c:pt>
                <c:pt idx="6">
                  <c:v>24.587748294909801</c:v>
                </c:pt>
                <c:pt idx="7">
                  <c:v>26.254628847876599</c:v>
                </c:pt>
                <c:pt idx="8">
                  <c:v>35.224047050659898</c:v>
                </c:pt>
                <c:pt idx="9">
                  <c:v>29.0035328168434</c:v>
                </c:pt>
                <c:pt idx="10">
                  <c:v>22.699735707973598</c:v>
                </c:pt>
              </c:numCache>
            </c:numRef>
          </c:val>
        </c:ser>
        <c:ser>
          <c:idx val="5"/>
          <c:order val="5"/>
          <c:tx>
            <c:strRef>
              <c:f>'passo 7.1'!$B$18</c:f>
              <c:strCache>
                <c:ptCount val="1"/>
                <c:pt idx="0">
                  <c:v>3° quartile</c:v>
                </c:pt>
              </c:strCache>
            </c:strRef>
          </c:tx>
          <c:spPr>
            <a:ln>
              <a:noFill/>
            </a:ln>
          </c:spPr>
          <c:cat>
            <c:strRef>
              <c:f>'passo 7.1'!$C$2:$M$2</c:f>
              <c:strCache>
                <c:ptCount val="11"/>
                <c:pt idx="0">
                  <c:v>Korea, Rep.</c:v>
                </c:pt>
                <c:pt idx="1">
                  <c:v>Japan</c:v>
                </c:pt>
                <c:pt idx="2">
                  <c:v>Finland</c:v>
                </c:pt>
                <c:pt idx="3">
                  <c:v>Germany</c:v>
                </c:pt>
                <c:pt idx="4">
                  <c:v>France</c:v>
                </c:pt>
                <c:pt idx="5">
                  <c:v>United Kingdom</c:v>
                </c:pt>
                <c:pt idx="6">
                  <c:v>Italy</c:v>
                </c:pt>
                <c:pt idx="7">
                  <c:v>United States</c:v>
                </c:pt>
                <c:pt idx="8">
                  <c:v>Brazil</c:v>
                </c:pt>
                <c:pt idx="9">
                  <c:v>Denmark</c:v>
                </c:pt>
                <c:pt idx="10">
                  <c:v>New Zealand</c:v>
                </c:pt>
              </c:strCache>
            </c:strRef>
          </c:cat>
          <c:val>
            <c:numRef>
              <c:f>'passo 7.1'!$C$18:$M$18</c:f>
              <c:numCache>
                <c:formatCode>0.00</c:formatCode>
                <c:ptCount val="11"/>
                <c:pt idx="0">
                  <c:v>20.093706692668349</c:v>
                </c:pt>
                <c:pt idx="1">
                  <c:v>20.302882251822147</c:v>
                </c:pt>
                <c:pt idx="2">
                  <c:v>21.8310546672279</c:v>
                </c:pt>
                <c:pt idx="3">
                  <c:v>20.535209618968352</c:v>
                </c:pt>
                <c:pt idx="4">
                  <c:v>20.49763752190545</c:v>
                </c:pt>
                <c:pt idx="5">
                  <c:v>20.791675186081953</c:v>
                </c:pt>
                <c:pt idx="6">
                  <c:v>20.410080716230951</c:v>
                </c:pt>
                <c:pt idx="7">
                  <c:v>20.615212136405297</c:v>
                </c:pt>
                <c:pt idx="8">
                  <c:v>26.135124427187449</c:v>
                </c:pt>
                <c:pt idx="9">
                  <c:v>22.091369053890901</c:v>
                </c:pt>
                <c:pt idx="10">
                  <c:v>19.827684017941898</c:v>
                </c:pt>
              </c:numCache>
            </c:numRef>
          </c:val>
        </c:ser>
        <c:dLbls/>
        <c:hiLowLines/>
        <c:upDownBars>
          <c:gapWidth val="150"/>
          <c:upBars>
            <c:spPr>
              <a:solidFill>
                <a:schemeClr val="bg1">
                  <a:lumMod val="95000"/>
                  <a:alpha val="29000"/>
                </a:schemeClr>
              </a:solidFill>
              <a:ln>
                <a:solidFill>
                  <a:schemeClr val="tx1"/>
                </a:solidFill>
              </a:ln>
            </c:spPr>
          </c:upBars>
          <c:downBars/>
        </c:upDownBars>
        <c:marker val="1"/>
        <c:axId val="96832896"/>
        <c:axId val="96855168"/>
      </c:lineChart>
      <c:catAx>
        <c:axId val="96832896"/>
        <c:scaling>
          <c:orientation val="minMax"/>
        </c:scaling>
        <c:axPos val="b"/>
        <c:tickLblPos val="nextTo"/>
        <c:crossAx val="96855168"/>
        <c:crosses val="autoZero"/>
        <c:auto val="1"/>
        <c:lblAlgn val="ctr"/>
        <c:lblOffset val="100"/>
      </c:catAx>
      <c:valAx>
        <c:axId val="96855168"/>
        <c:scaling>
          <c:orientation val="minMax"/>
          <c:max val="36"/>
          <c:min val="0"/>
        </c:scaling>
        <c:axPos val="l"/>
        <c:majorGridlines/>
        <c:numFmt formatCode="0.00" sourceLinked="1"/>
        <c:tickLblPos val="nextTo"/>
        <c:crossAx val="96832896"/>
        <c:crosses val="autoZero"/>
        <c:crossBetween val="between"/>
      </c:valAx>
    </c:plotArea>
    <c:legend>
      <c:legendPos val="b"/>
    </c:legend>
    <c:plotVisOnly val="1"/>
    <c:dispBlanksAs val="gap"/>
  </c:chart>
</c:chartSpace>
</file>

<file path=xl/charts/chart8.xml><?xml version="1.0" encoding="utf-8"?>
<c:chartSpace xmlns:c="http://schemas.openxmlformats.org/drawingml/2006/chart" xmlns:a="http://schemas.openxmlformats.org/drawingml/2006/main" xmlns:r="http://schemas.openxmlformats.org/officeDocument/2006/relationships">
  <c:lang val="it-IT"/>
  <c:style val="18"/>
  <c:chart>
    <c:plotArea>
      <c:layout/>
      <c:lineChart>
        <c:grouping val="standard"/>
        <c:ser>
          <c:idx val="0"/>
          <c:order val="0"/>
          <c:marker>
            <c:symbol val="none"/>
          </c:marker>
          <c:val>
            <c:numRef>
              <c:f>[2]Foglio9!$B$2:$B$62</c:f>
              <c:numCache>
                <c:formatCode>General</c:formatCode>
                <c:ptCount val="61"/>
                <c:pt idx="0">
                  <c:v>4.4318484119380075E-3</c:v>
                </c:pt>
                <c:pt idx="1">
                  <c:v>5.9525324197758538E-3</c:v>
                </c:pt>
                <c:pt idx="2">
                  <c:v>7.9154515829799686E-3</c:v>
                </c:pt>
                <c:pt idx="3">
                  <c:v>1.0420934814422605E-2</c:v>
                </c:pt>
                <c:pt idx="4">
                  <c:v>1.3582969233685634E-2</c:v>
                </c:pt>
                <c:pt idx="5">
                  <c:v>1.7528300493568554E-2</c:v>
                </c:pt>
                <c:pt idx="6">
                  <c:v>2.2394530294842931E-2</c:v>
                </c:pt>
                <c:pt idx="7">
                  <c:v>2.832703774160121E-2</c:v>
                </c:pt>
                <c:pt idx="8">
                  <c:v>3.5474592846231487E-2</c:v>
                </c:pt>
                <c:pt idx="9">
                  <c:v>4.3983595980427267E-2</c:v>
                </c:pt>
                <c:pt idx="10">
                  <c:v>5.3990966513188146E-2</c:v>
                </c:pt>
                <c:pt idx="11">
                  <c:v>6.561581477467672E-2</c:v>
                </c:pt>
                <c:pt idx="12">
                  <c:v>7.8950158300894302E-2</c:v>
                </c:pt>
                <c:pt idx="13">
                  <c:v>9.4049077376887114E-2</c:v>
                </c:pt>
                <c:pt idx="14">
                  <c:v>0.11092083467945579</c:v>
                </c:pt>
                <c:pt idx="15">
                  <c:v>0.12951759566589199</c:v>
                </c:pt>
                <c:pt idx="16">
                  <c:v>0.14972746563574515</c:v>
                </c:pt>
                <c:pt idx="17">
                  <c:v>0.17136859204780769</c:v>
                </c:pt>
                <c:pt idx="18">
                  <c:v>0.19418605498321331</c:v>
                </c:pt>
                <c:pt idx="19">
                  <c:v>0.21785217703255097</c:v>
                </c:pt>
                <c:pt idx="20">
                  <c:v>0.24197072451914375</c:v>
                </c:pt>
                <c:pt idx="21">
                  <c:v>0.26608524989875521</c:v>
                </c:pt>
                <c:pt idx="22">
                  <c:v>0.28969155276148312</c:v>
                </c:pt>
                <c:pt idx="23">
                  <c:v>0.3122539333667616</c:v>
                </c:pt>
                <c:pt idx="24">
                  <c:v>0.33322460289179995</c:v>
                </c:pt>
                <c:pt idx="25">
                  <c:v>0.3520653267642998</c:v>
                </c:pt>
                <c:pt idx="26">
                  <c:v>0.36827014030332356</c:v>
                </c:pt>
                <c:pt idx="27">
                  <c:v>0.38138781546052425</c:v>
                </c:pt>
                <c:pt idx="28">
                  <c:v>0.39104269397545599</c:v>
                </c:pt>
                <c:pt idx="29">
                  <c:v>0.39695254747701186</c:v>
                </c:pt>
                <c:pt idx="30">
                  <c:v>0.3989422804014327</c:v>
                </c:pt>
                <c:pt idx="31">
                  <c:v>0.39695254747701181</c:v>
                </c:pt>
                <c:pt idx="32">
                  <c:v>0.39104269397545588</c:v>
                </c:pt>
                <c:pt idx="33">
                  <c:v>0.38138781546052408</c:v>
                </c:pt>
                <c:pt idx="34">
                  <c:v>0.36827014030332333</c:v>
                </c:pt>
                <c:pt idx="35">
                  <c:v>0.35206532676429952</c:v>
                </c:pt>
                <c:pt idx="36">
                  <c:v>0.33322460289179967</c:v>
                </c:pt>
                <c:pt idx="37">
                  <c:v>0.31225393336676127</c:v>
                </c:pt>
                <c:pt idx="38">
                  <c:v>0.28969155276148278</c:v>
                </c:pt>
                <c:pt idx="39">
                  <c:v>0.26608524989875487</c:v>
                </c:pt>
                <c:pt idx="40">
                  <c:v>0.24197072451914342</c:v>
                </c:pt>
                <c:pt idx="41">
                  <c:v>0.21785217703255058</c:v>
                </c:pt>
                <c:pt idx="42">
                  <c:v>0.19418605498321295</c:v>
                </c:pt>
                <c:pt idx="43">
                  <c:v>0.17136859204780736</c:v>
                </c:pt>
                <c:pt idx="44">
                  <c:v>0.14972746563574482</c:v>
                </c:pt>
                <c:pt idx="45">
                  <c:v>0.12951759566589166</c:v>
                </c:pt>
                <c:pt idx="46">
                  <c:v>0.11092083467945553</c:v>
                </c:pt>
                <c:pt idx="47">
                  <c:v>9.4049077376886864E-2</c:v>
                </c:pt>
                <c:pt idx="48">
                  <c:v>7.8950158300894094E-2</c:v>
                </c:pt>
                <c:pt idx="49">
                  <c:v>6.5615814774676526E-2</c:v>
                </c:pt>
                <c:pt idx="50">
                  <c:v>5.3990966513188007E-2</c:v>
                </c:pt>
                <c:pt idx="51">
                  <c:v>4.3983595980427156E-2</c:v>
                </c:pt>
                <c:pt idx="52">
                  <c:v>3.547459284623139E-2</c:v>
                </c:pt>
                <c:pt idx="53">
                  <c:v>2.832703774160112E-2</c:v>
                </c:pt>
                <c:pt idx="54">
                  <c:v>2.2394530294842851E-2</c:v>
                </c:pt>
                <c:pt idx="55">
                  <c:v>1.7528300493568502E-2</c:v>
                </c:pt>
                <c:pt idx="56">
                  <c:v>1.3582969233685583E-2</c:v>
                </c:pt>
                <c:pt idx="57">
                  <c:v>1.0420934814422567E-2</c:v>
                </c:pt>
                <c:pt idx="58">
                  <c:v>7.9154515829799391E-3</c:v>
                </c:pt>
                <c:pt idx="59">
                  <c:v>5.9525324197758321E-3</c:v>
                </c:pt>
                <c:pt idx="60">
                  <c:v>4.431848411937991E-3</c:v>
                </c:pt>
              </c:numCache>
            </c:numRef>
          </c:val>
        </c:ser>
        <c:dLbls/>
        <c:marker val="1"/>
        <c:axId val="96916608"/>
        <c:axId val="96918528"/>
      </c:lineChart>
      <c:catAx>
        <c:axId val="96916608"/>
        <c:scaling>
          <c:orientation val="minMax"/>
        </c:scaling>
        <c:delete val="1"/>
        <c:axPos val="b"/>
        <c:majorGridlines/>
        <c:title>
          <c:tx>
            <c:rich>
              <a:bodyPr/>
              <a:lstStyle/>
              <a:p>
                <a:pPr>
                  <a:defRPr/>
                </a:pPr>
                <a:r>
                  <a:rPr lang="it-IT"/>
                  <a:t>classe</a:t>
                </a:r>
              </a:p>
            </c:rich>
          </c:tx>
        </c:title>
        <c:tickLblPos val="none"/>
        <c:crossAx val="96918528"/>
        <c:crosses val="autoZero"/>
        <c:auto val="1"/>
        <c:lblAlgn val="ctr"/>
        <c:lblOffset val="100"/>
        <c:tickLblSkip val="5"/>
        <c:tickMarkSkip val="5"/>
      </c:catAx>
      <c:valAx>
        <c:axId val="96918528"/>
        <c:scaling>
          <c:orientation val="minMax"/>
        </c:scaling>
        <c:delete val="1"/>
        <c:axPos val="l"/>
        <c:majorGridlines/>
        <c:title>
          <c:tx>
            <c:rich>
              <a:bodyPr rot="-5400000" vert="horz"/>
              <a:lstStyle/>
              <a:p>
                <a:pPr>
                  <a:defRPr/>
                </a:pPr>
                <a:r>
                  <a:rPr lang="it-IT"/>
                  <a:t>frequenza</a:t>
                </a:r>
              </a:p>
            </c:rich>
          </c:tx>
        </c:title>
        <c:numFmt formatCode="General" sourceLinked="1"/>
        <c:tickLblPos val="none"/>
        <c:crossAx val="96916608"/>
        <c:crosses val="autoZero"/>
        <c:crossBetween val="between"/>
      </c:valAx>
    </c:plotArea>
    <c:plotVisOnly val="1"/>
    <c:dispBlanksAs val="gap"/>
  </c:chart>
  <c:printSettings>
    <c:headerFooter/>
    <c:pageMargins b="1" l="0.75000000000000011" r="0.75000000000000011"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it-IT"/>
  <c:style val="18"/>
  <c:chart>
    <c:plotArea>
      <c:layout/>
      <c:lineChart>
        <c:grouping val="standard"/>
        <c:ser>
          <c:idx val="0"/>
          <c:order val="0"/>
          <c:marker>
            <c:symbol val="none"/>
          </c:marker>
          <c:val>
            <c:numRef>
              <c:f>[2]Foglio9!$B$2:$B$62</c:f>
              <c:numCache>
                <c:formatCode>General</c:formatCode>
                <c:ptCount val="61"/>
                <c:pt idx="0">
                  <c:v>4.4318484119380075E-3</c:v>
                </c:pt>
                <c:pt idx="1">
                  <c:v>5.9525324197758538E-3</c:v>
                </c:pt>
                <c:pt idx="2">
                  <c:v>7.9154515829799686E-3</c:v>
                </c:pt>
                <c:pt idx="3">
                  <c:v>1.0420934814422605E-2</c:v>
                </c:pt>
                <c:pt idx="4">
                  <c:v>1.3582969233685634E-2</c:v>
                </c:pt>
                <c:pt idx="5">
                  <c:v>1.7528300493568554E-2</c:v>
                </c:pt>
                <c:pt idx="6">
                  <c:v>2.2394530294842931E-2</c:v>
                </c:pt>
                <c:pt idx="7">
                  <c:v>2.832703774160121E-2</c:v>
                </c:pt>
                <c:pt idx="8">
                  <c:v>3.5474592846231487E-2</c:v>
                </c:pt>
                <c:pt idx="9">
                  <c:v>4.3983595980427267E-2</c:v>
                </c:pt>
                <c:pt idx="10">
                  <c:v>5.3990966513188146E-2</c:v>
                </c:pt>
                <c:pt idx="11">
                  <c:v>6.561581477467672E-2</c:v>
                </c:pt>
                <c:pt idx="12">
                  <c:v>7.8950158300894302E-2</c:v>
                </c:pt>
                <c:pt idx="13">
                  <c:v>9.4049077376887114E-2</c:v>
                </c:pt>
                <c:pt idx="14">
                  <c:v>0.11092083467945579</c:v>
                </c:pt>
                <c:pt idx="15">
                  <c:v>0.12951759566589199</c:v>
                </c:pt>
                <c:pt idx="16">
                  <c:v>0.14972746563574515</c:v>
                </c:pt>
                <c:pt idx="17">
                  <c:v>0.17136859204780769</c:v>
                </c:pt>
                <c:pt idx="18">
                  <c:v>0.19418605498321331</c:v>
                </c:pt>
                <c:pt idx="19">
                  <c:v>0.21785217703255097</c:v>
                </c:pt>
                <c:pt idx="20">
                  <c:v>0.24197072451914375</c:v>
                </c:pt>
                <c:pt idx="21">
                  <c:v>0.26608524989875521</c:v>
                </c:pt>
                <c:pt idx="22">
                  <c:v>0.28969155276148312</c:v>
                </c:pt>
                <c:pt idx="23">
                  <c:v>0.3122539333667616</c:v>
                </c:pt>
                <c:pt idx="24">
                  <c:v>0.33322460289179995</c:v>
                </c:pt>
                <c:pt idx="25">
                  <c:v>0.3520653267642998</c:v>
                </c:pt>
                <c:pt idx="26">
                  <c:v>0.36827014030332356</c:v>
                </c:pt>
                <c:pt idx="27">
                  <c:v>0.38138781546052425</c:v>
                </c:pt>
                <c:pt idx="28">
                  <c:v>0.39104269397545599</c:v>
                </c:pt>
                <c:pt idx="29">
                  <c:v>0.39695254747701186</c:v>
                </c:pt>
                <c:pt idx="30">
                  <c:v>0.3989422804014327</c:v>
                </c:pt>
                <c:pt idx="31">
                  <c:v>0.39695254747701181</c:v>
                </c:pt>
                <c:pt idx="32">
                  <c:v>0.39104269397545588</c:v>
                </c:pt>
                <c:pt idx="33">
                  <c:v>0.38138781546052408</c:v>
                </c:pt>
                <c:pt idx="34">
                  <c:v>0.36827014030332333</c:v>
                </c:pt>
                <c:pt idx="35">
                  <c:v>0.35206532676429952</c:v>
                </c:pt>
                <c:pt idx="36">
                  <c:v>0.33322460289179967</c:v>
                </c:pt>
                <c:pt idx="37">
                  <c:v>0.31225393336676127</c:v>
                </c:pt>
                <c:pt idx="38">
                  <c:v>0.28969155276148278</c:v>
                </c:pt>
                <c:pt idx="39">
                  <c:v>0.26608524989875487</c:v>
                </c:pt>
                <c:pt idx="40">
                  <c:v>0.24197072451914342</c:v>
                </c:pt>
                <c:pt idx="41">
                  <c:v>0.21785217703255058</c:v>
                </c:pt>
                <c:pt idx="42">
                  <c:v>0.19418605498321295</c:v>
                </c:pt>
                <c:pt idx="43">
                  <c:v>0.17136859204780736</c:v>
                </c:pt>
                <c:pt idx="44">
                  <c:v>0.14972746563574482</c:v>
                </c:pt>
                <c:pt idx="45">
                  <c:v>0.12951759566589166</c:v>
                </c:pt>
                <c:pt idx="46">
                  <c:v>0.11092083467945553</c:v>
                </c:pt>
                <c:pt idx="47">
                  <c:v>9.4049077376886864E-2</c:v>
                </c:pt>
                <c:pt idx="48">
                  <c:v>7.8950158300894094E-2</c:v>
                </c:pt>
                <c:pt idx="49">
                  <c:v>6.5615814774676526E-2</c:v>
                </c:pt>
                <c:pt idx="50">
                  <c:v>5.3990966513188007E-2</c:v>
                </c:pt>
                <c:pt idx="51">
                  <c:v>4.3983595980427156E-2</c:v>
                </c:pt>
                <c:pt idx="52">
                  <c:v>3.547459284623139E-2</c:v>
                </c:pt>
                <c:pt idx="53">
                  <c:v>2.832703774160112E-2</c:v>
                </c:pt>
                <c:pt idx="54">
                  <c:v>2.2394530294842851E-2</c:v>
                </c:pt>
                <c:pt idx="55">
                  <c:v>1.7528300493568502E-2</c:v>
                </c:pt>
                <c:pt idx="56">
                  <c:v>1.3582969233685583E-2</c:v>
                </c:pt>
                <c:pt idx="57">
                  <c:v>1.0420934814422567E-2</c:v>
                </c:pt>
                <c:pt idx="58">
                  <c:v>7.9154515829799391E-3</c:v>
                </c:pt>
                <c:pt idx="59">
                  <c:v>5.9525324197758321E-3</c:v>
                </c:pt>
                <c:pt idx="60">
                  <c:v>4.431848411937991E-3</c:v>
                </c:pt>
              </c:numCache>
            </c:numRef>
          </c:val>
        </c:ser>
        <c:dLbls/>
        <c:marker val="1"/>
        <c:axId val="101993472"/>
        <c:axId val="102040704"/>
      </c:lineChart>
      <c:catAx>
        <c:axId val="101993472"/>
        <c:scaling>
          <c:orientation val="minMax"/>
        </c:scaling>
        <c:delete val="1"/>
        <c:axPos val="b"/>
        <c:majorGridlines/>
        <c:title>
          <c:tx>
            <c:rich>
              <a:bodyPr/>
              <a:lstStyle/>
              <a:p>
                <a:pPr>
                  <a:defRPr/>
                </a:pPr>
                <a:r>
                  <a:rPr lang="it-IT"/>
                  <a:t>classe</a:t>
                </a:r>
              </a:p>
            </c:rich>
          </c:tx>
        </c:title>
        <c:tickLblPos val="none"/>
        <c:crossAx val="102040704"/>
        <c:crosses val="autoZero"/>
        <c:auto val="1"/>
        <c:lblAlgn val="ctr"/>
        <c:lblOffset val="100"/>
        <c:tickLblSkip val="5"/>
        <c:tickMarkSkip val="5"/>
      </c:catAx>
      <c:valAx>
        <c:axId val="102040704"/>
        <c:scaling>
          <c:orientation val="minMax"/>
        </c:scaling>
        <c:delete val="1"/>
        <c:axPos val="l"/>
        <c:majorGridlines/>
        <c:title>
          <c:tx>
            <c:rich>
              <a:bodyPr rot="-5400000" vert="horz"/>
              <a:lstStyle/>
              <a:p>
                <a:pPr>
                  <a:defRPr/>
                </a:pPr>
                <a:r>
                  <a:rPr lang="it-IT"/>
                  <a:t>frequenza</a:t>
                </a:r>
              </a:p>
            </c:rich>
          </c:tx>
        </c:title>
        <c:numFmt formatCode="General" sourceLinked="1"/>
        <c:tickLblPos val="none"/>
        <c:crossAx val="101993472"/>
        <c:crosses val="autoZero"/>
        <c:crossBetween val="between"/>
      </c:valAx>
    </c:plotArea>
    <c:plotVisOnly val="1"/>
    <c:dispBlanksAs val="gap"/>
  </c:chart>
  <c:printSettings>
    <c:headerFooter/>
    <c:pageMargins b="1" l="0.75000000000000011" r="0.75000000000000011" t="1" header="0.5" footer="0.5"/>
    <c:pageSetup/>
  </c:printSettings>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5.xml"/></Relationships>
</file>

<file path=xl/chartsheets/sheet1.xml><?xml version="1.0" encoding="utf-8"?>
<chartsheet xmlns="http://schemas.openxmlformats.org/spreadsheetml/2006/main" xmlns:r="http://schemas.openxmlformats.org/officeDocument/2006/relationships">
  <sheetPr/>
  <sheetViews>
    <sheetView zoomScale="176" workbookViewId="0" zoomToFit="1"/>
  </sheetViews>
  <pageMargins left="0.75" right="0.75" top="1" bottom="1" header="0.5" footer="0.5"/>
  <drawing r:id="rId1"/>
</chartsheet>
</file>

<file path=xl/chartsheets/sheet2.xml><?xml version="1.0" encoding="utf-8"?>
<chartsheet xmlns="http://schemas.openxmlformats.org/spreadsheetml/2006/main" xmlns:r="http://schemas.openxmlformats.org/officeDocument/2006/relationships">
  <sheetPr/>
  <sheetViews>
    <sheetView zoomScale="176" workbookViewId="0" zoomToFit="1"/>
  </sheetViews>
  <pageMargins left="0.75" right="0.75" top="1" bottom="1" header="0.5" footer="0.5"/>
  <drawing r:id="rId1"/>
</chartsheet>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2</xdr:col>
      <xdr:colOff>774700</xdr:colOff>
      <xdr:row>3</xdr:row>
      <xdr:rowOff>152400</xdr:rowOff>
    </xdr:from>
    <xdr:to>
      <xdr:col>16</xdr:col>
      <xdr:colOff>50800</xdr:colOff>
      <xdr:row>35</xdr:row>
      <xdr:rowOff>50800</xdr:rowOff>
    </xdr:to>
    <xdr:sp macro="" textlink="">
      <xdr:nvSpPr>
        <xdr:cNvPr id="2" name="CasellaDiTesto 1"/>
        <xdr:cNvSpPr txBox="1"/>
      </xdr:nvSpPr>
      <xdr:spPr>
        <a:xfrm>
          <a:off x="2425700" y="723900"/>
          <a:ext cx="10833100" cy="599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600" b="1">
              <a:solidFill>
                <a:srgbClr val="FF0000"/>
              </a:solidFill>
            </a:rPr>
            <a:t>Dieci (facili) passi per conoscere PISA 2012</a:t>
          </a:r>
        </a:p>
        <a:p>
          <a:r>
            <a:rPr lang="it-IT" sz="1600"/>
            <a:t>Questo file in Excel ha diverse ragioni di esistere. La prima è quella di presentare i risultati della ricerca PISA 2012, presentati nei mesi scorsi. In questo caso abbiamo privilegiato l’analisi dei risultati in</a:t>
          </a:r>
          <a:r>
            <a:rPr lang="it-IT" sz="1600" baseline="0"/>
            <a:t> una delle tre literacy</a:t>
          </a:r>
          <a:r>
            <a:rPr lang="it-IT" sz="1600"/>
            <a:t> monitorata dal PISA, quella in matematica, rinviando il ragionamento sulla financial literacy ad un prossimo lavoro.</a:t>
          </a:r>
        </a:p>
        <a:p>
          <a:r>
            <a:rPr lang="it-IT" sz="1600"/>
            <a:t>La seconda riguarda l’uso di Excel a fini statistici: Excel è un potente strumento per elaborare dati, anche se non sempre ce ne accorgiamo quando lo utilizziamo, al massimo, per costrure grafici o fare medie.</a:t>
          </a:r>
        </a:p>
        <a:p>
          <a:r>
            <a:rPr lang="it-IT" sz="1600"/>
            <a:t>Come vedrete, abbiamo utilizzato il software per cercare di elaborare in forma elementare gli aspetti  più importanti del PISA: ovviamente non pensiamo di averne fatto un uso massimo, ma ci sembra che mettere in luce alcuni aspetti della ricerca e di poterne rielaborare i risultati, sia pure in forma aggregata, possa fornire utili indicazioni.</a:t>
          </a:r>
        </a:p>
        <a:p>
          <a:r>
            <a:rPr lang="it-IT" sz="1600"/>
            <a:t>Come si usa il file? È molto facile per chi abbia una conoscenza elementare del programma. In ogni caso potete usarlo anche in maniera “passiva” sfruttando le indicazioni che provengono dai dati. Ogni foglio rappresenta uno step: concluso l’esame del foglio, ed eventualmente integrandolo in modo opportuno, potete passare al successivo.</a:t>
          </a:r>
        </a:p>
        <a:p>
          <a:r>
            <a:rPr lang="it-IT" sz="1600"/>
            <a:t>I primi fogli, dal primo al quarto, sono tabelle di presentazione dei risultati PISA 2012 in matematica. I fogli successivi sono quelli più interessanti perché cercano di riflettere su alcune caratteristiche dei risultati stessi. Quando nel corso dell’analisi vi accorgete che in una cella, in alto a destra, appare un triangolino rosso, significa che c’è un commento per voi sul merito delle questioni che si stanno affrontando.</a:t>
          </a:r>
        </a:p>
        <a:p>
          <a:r>
            <a:rPr lang="it-IT" sz="1600"/>
            <a:t> Scorrendo i fogli di lavoro di cui si compone il file, vi accorgerete che si possono avere utili indicazioni sugli aspetti del PISA 2012, ma che potrebbe essere più proficuo, e persino divertente, lavorare sui dati. È quello che vi invitiamo a fare, ma forse è bene prima riflettere sulle ragioni che causano un posizionamento dell’Italia non certo fra i migliori.</a:t>
          </a:r>
        </a:p>
        <a:p>
          <a:endParaRPr lang="it-IT"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812800</xdr:colOff>
      <xdr:row>2</xdr:row>
      <xdr:rowOff>139700</xdr:rowOff>
    </xdr:from>
    <xdr:to>
      <xdr:col>13</xdr:col>
      <xdr:colOff>101600</xdr:colOff>
      <xdr:row>45</xdr:row>
      <xdr:rowOff>50800</xdr:rowOff>
    </xdr:to>
    <xdr:sp macro="" textlink="">
      <xdr:nvSpPr>
        <xdr:cNvPr id="2" name="CasellaDiTesto 1"/>
        <xdr:cNvSpPr txBox="1"/>
      </xdr:nvSpPr>
      <xdr:spPr>
        <a:xfrm>
          <a:off x="1638300" y="520700"/>
          <a:ext cx="9194800" cy="810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600" b="1"/>
            <a:t>La rappresentazione a scatola e baffi (box-plot), nonostante</a:t>
          </a:r>
          <a:r>
            <a:rPr lang="it-IT" sz="1600" b="1" baseline="0"/>
            <a:t> un</a:t>
          </a:r>
          <a:r>
            <a:rPr lang="it-IT" sz="1600" b="1"/>
            <a:t> nome non le rende giustizia, è un efficace modo di rappresentare graficamente le principali caratteristiche di una distribuzione statistica semplice. In particolare vengono visualizzati:</a:t>
          </a:r>
        </a:p>
        <a:p>
          <a:r>
            <a:rPr lang="it-IT" sz="1600" b="1"/>
            <a:t>1.	il primo quartile, corrispondente al primo 25% del fenomeno oggetto di studio;</a:t>
          </a:r>
        </a:p>
        <a:p>
          <a:r>
            <a:rPr lang="it-IT" sz="1600" b="1"/>
            <a:t>2.	il livello minimo della serie</a:t>
          </a:r>
        </a:p>
        <a:p>
          <a:r>
            <a:rPr lang="it-IT" sz="1600" b="1"/>
            <a:t>3.	la media;</a:t>
          </a:r>
        </a:p>
        <a:p>
          <a:r>
            <a:rPr lang="it-IT" sz="1600" b="1"/>
            <a:t>4.	la mediana;</a:t>
          </a:r>
        </a:p>
        <a:p>
          <a:r>
            <a:rPr lang="it-IT" sz="1600" b="1"/>
            <a:t>5.	il livello massimo della serie;</a:t>
          </a:r>
        </a:p>
        <a:p>
          <a:r>
            <a:rPr lang="it-IT" sz="1600" b="1"/>
            <a:t>6.	il terzo quartile, corrispondente al primo 75% del fenomeno oggetto di studio.</a:t>
          </a:r>
        </a:p>
        <a:p>
          <a:r>
            <a:rPr lang="it-IT" sz="1600" b="1"/>
            <a:t>La scatola “contiene” la media e la mediana, le quali necessariamente si trovano tra il primo e il terzo quartile.</a:t>
          </a:r>
        </a:p>
        <a:p>
          <a:r>
            <a:rPr lang="it-IT" sz="1600" b="1"/>
            <a:t>I lati della scatola rappresentano appunto il primo e il terzo quartile e la loro distanza viene chiamata intervallo interquartilico. </a:t>
          </a:r>
        </a:p>
        <a:p>
          <a:r>
            <a:rPr lang="it-IT" sz="1600" b="1"/>
            <a:t>Questa distanza, o se si preferisce l’altezza del rettangolo che rappresenta la scatola, è una semplice misura della dispersione della distribuzione: il 50% delle osservazioni si trovano comprese fra questi due valori. Se l’intervallo interquartilico è piccolo, questo significa che la metà delle osservazioni si trova fortemente concentrata intorno alla media e alla mediana; all’aumentare del valore dell’intervallo aumenta anche la dispersione del 50% delle osservazioni centrali intorno alla mediana.</a:t>
          </a:r>
        </a:p>
        <a:p>
          <a:r>
            <a:rPr lang="it-IT" sz="1600" b="1"/>
            <a:t>La distanza di ciascuno dei due quartili considerati dalla mediana fornisce informazioni relativamente alla forma della distribuzione: se la distanza del primo quartile dalla mediana e diversa dalla distanza del terzo quartile dalla mediana, allora la distribuzione eè asimmetrica.</a:t>
          </a:r>
        </a:p>
        <a:p>
          <a:r>
            <a:rPr lang="it-IT" sz="1600" b="1"/>
            <a:t>La distanza fra i valori minimo e massimo e i quartili forniscono informazioni circa l’estensione della distribuzione prima del 25% e dopo il 75%; anche queste distanze forniscono informazioni sulla dispersione, in particolare sulla forma della coda della distribuzione: nel caso di distribuzione normale, media e mediana coincidono, la distanza  tra il primo quartile e la mediana e quella fra la mediana e il terzo quartile sono uguali, così come è uguale la distanza fra il valore minimo e il primo quartile e tra il terzo quartile e il valore massimo.</a:t>
          </a:r>
        </a:p>
        <a:p>
          <a:r>
            <a:rPr lang="it-IT" sz="1600" b="1"/>
            <a:t>Ne consegue che diagrammi a baffi e scatola che presentano situazioni diverse da quella normale, forniscono informazioni interessanti sull’andamento del fenomeno osservato. Se non ci credete guardate il foglio box-plot2: abbiamo preso in considerazione tre situazioni di paesi con risultati PISA diversi. Siete perfettamente in grado di giudicare, ma potete anche fare l’analisi di situazioni nazionali differenti attraverso lo strumento del box-plot: il foglio denominato box-plot3 prende in considerazione i paesi oggetto di questo studio.</a:t>
          </a:r>
        </a:p>
        <a:p>
          <a:endParaRPr lang="it-IT" sz="16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152400</xdr:colOff>
      <xdr:row>2</xdr:row>
      <xdr:rowOff>12700</xdr:rowOff>
    </xdr:from>
    <xdr:to>
      <xdr:col>13</xdr:col>
      <xdr:colOff>596900</xdr:colOff>
      <xdr:row>16</xdr:row>
      <xdr:rowOff>88900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342900</xdr:colOff>
      <xdr:row>2</xdr:row>
      <xdr:rowOff>38100</xdr:rowOff>
    </xdr:from>
    <xdr:to>
      <xdr:col>21</xdr:col>
      <xdr:colOff>787400</xdr:colOff>
      <xdr:row>16</xdr:row>
      <xdr:rowOff>114300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190500</xdr:colOff>
      <xdr:row>18</xdr:row>
      <xdr:rowOff>107950</xdr:rowOff>
    </xdr:from>
    <xdr:to>
      <xdr:col>13</xdr:col>
      <xdr:colOff>635000</xdr:colOff>
      <xdr:row>32</xdr:row>
      <xdr:rowOff>184150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381000</xdr:colOff>
      <xdr:row>18</xdr:row>
      <xdr:rowOff>44450</xdr:rowOff>
    </xdr:from>
    <xdr:to>
      <xdr:col>22</xdr:col>
      <xdr:colOff>0</xdr:colOff>
      <xdr:row>32</xdr:row>
      <xdr:rowOff>120650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508000</xdr:colOff>
      <xdr:row>35</xdr:row>
      <xdr:rowOff>44450</xdr:rowOff>
    </xdr:from>
    <xdr:to>
      <xdr:col>17</xdr:col>
      <xdr:colOff>127000</xdr:colOff>
      <xdr:row>49</xdr:row>
      <xdr:rowOff>120650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absoluteAnchor>
    <xdr:pos x="0" y="0"/>
    <xdr:ext cx="9207500" cy="5613977"/>
    <xdr:graphicFrame macro="">
      <xdr:nvGraphicFramePr>
        <xdr:cNvPr id="2" name="Gra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07500" cy="5613977"/>
    <xdr:graphicFrame macro="">
      <xdr:nvGraphicFramePr>
        <xdr:cNvPr id="2" name="Gra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twoCellAnchor>
    <xdr:from>
      <xdr:col>4</xdr:col>
      <xdr:colOff>12700</xdr:colOff>
      <xdr:row>2</xdr:row>
      <xdr:rowOff>139700</xdr:rowOff>
    </xdr:from>
    <xdr:to>
      <xdr:col>9</xdr:col>
      <xdr:colOff>457200</xdr:colOff>
      <xdr:row>17</xdr:row>
      <xdr:rowOff>25400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11</xdr:col>
      <xdr:colOff>520700</xdr:colOff>
      <xdr:row>18</xdr:row>
      <xdr:rowOff>165100</xdr:rowOff>
    </xdr:from>
    <xdr:to>
      <xdr:col>17</xdr:col>
      <xdr:colOff>139700</xdr:colOff>
      <xdr:row>33</xdr:row>
      <xdr:rowOff>50800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254000</xdr:colOff>
      <xdr:row>1</xdr:row>
      <xdr:rowOff>177800</xdr:rowOff>
    </xdr:from>
    <xdr:to>
      <xdr:col>10</xdr:col>
      <xdr:colOff>698500</xdr:colOff>
      <xdr:row>17</xdr:row>
      <xdr:rowOff>165100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266700</xdr:colOff>
      <xdr:row>18</xdr:row>
      <xdr:rowOff>177800</xdr:rowOff>
    </xdr:from>
    <xdr:to>
      <xdr:col>10</xdr:col>
      <xdr:colOff>711200</xdr:colOff>
      <xdr:row>33</xdr:row>
      <xdr:rowOff>63500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266700</xdr:colOff>
      <xdr:row>34</xdr:row>
      <xdr:rowOff>127000</xdr:rowOff>
    </xdr:from>
    <xdr:to>
      <xdr:col>10</xdr:col>
      <xdr:colOff>711200</xdr:colOff>
      <xdr:row>49</xdr:row>
      <xdr:rowOff>12700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artella%20di%20lavoro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isa%20per%20livelli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oglio1"/>
    </sheetNames>
    <sheetDataSet>
      <sheetData sheetId="0">
        <row r="2">
          <cell r="D2" t="str">
            <v>1° quartile</v>
          </cell>
          <cell r="E2">
            <v>25</v>
          </cell>
        </row>
        <row r="3">
          <cell r="D3" t="str">
            <v>valrore minimo</v>
          </cell>
          <cell r="E3">
            <v>0</v>
          </cell>
        </row>
        <row r="4">
          <cell r="D4" t="str">
            <v>media</v>
          </cell>
          <cell r="E4">
            <v>50</v>
          </cell>
        </row>
        <row r="5">
          <cell r="D5" t="str">
            <v>mediana</v>
          </cell>
          <cell r="E5">
            <v>50</v>
          </cell>
        </row>
        <row r="6">
          <cell r="D6" t="str">
            <v>valore massimo</v>
          </cell>
          <cell r="E6">
            <v>100</v>
          </cell>
        </row>
        <row r="7">
          <cell r="D7" t="str">
            <v>3° quartile</v>
          </cell>
          <cell r="E7">
            <v>75</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Foglio1"/>
      <sheetName val="Grafico1"/>
      <sheetName val="Grafico2"/>
      <sheetName val="Foglio2"/>
      <sheetName val="Foglio3"/>
      <sheetName val="Foglio4"/>
      <sheetName val="Foglio5"/>
      <sheetName val="Foglio6"/>
      <sheetName val="Foglio7"/>
      <sheetName val="Grafico3"/>
      <sheetName val="Grafico4"/>
      <sheetName val="Foglio8"/>
      <sheetName val="Foglio9"/>
      <sheetName val="Foglio10"/>
    </sheetNames>
    <sheetDataSet>
      <sheetData sheetId="0"/>
      <sheetData sheetId="1" refreshError="1"/>
      <sheetData sheetId="2" refreshError="1"/>
      <sheetData sheetId="3"/>
      <sheetData sheetId="4"/>
      <sheetData sheetId="5"/>
      <sheetData sheetId="6"/>
      <sheetData sheetId="7"/>
      <sheetData sheetId="8"/>
      <sheetData sheetId="9" refreshError="1"/>
      <sheetData sheetId="10" refreshError="1"/>
      <sheetData sheetId="11"/>
      <sheetData sheetId="12">
        <row r="2">
          <cell r="B2">
            <v>4.4318484119380075E-3</v>
          </cell>
        </row>
        <row r="3">
          <cell r="B3">
            <v>5.9525324197758538E-3</v>
          </cell>
        </row>
        <row r="4">
          <cell r="B4">
            <v>7.9154515829799686E-3</v>
          </cell>
        </row>
        <row r="5">
          <cell r="B5">
            <v>1.0420934814422605E-2</v>
          </cell>
        </row>
        <row r="6">
          <cell r="B6">
            <v>1.3582969233685634E-2</v>
          </cell>
        </row>
        <row r="7">
          <cell r="B7">
            <v>1.7528300493568554E-2</v>
          </cell>
        </row>
        <row r="8">
          <cell r="B8">
            <v>2.2394530294842931E-2</v>
          </cell>
        </row>
        <row r="9">
          <cell r="B9">
            <v>2.832703774160121E-2</v>
          </cell>
        </row>
        <row r="10">
          <cell r="B10">
            <v>3.5474592846231487E-2</v>
          </cell>
        </row>
        <row r="11">
          <cell r="B11">
            <v>4.3983595980427267E-2</v>
          </cell>
        </row>
        <row r="12">
          <cell r="B12">
            <v>5.3990966513188146E-2</v>
          </cell>
        </row>
        <row r="13">
          <cell r="B13">
            <v>6.561581477467672E-2</v>
          </cell>
        </row>
        <row r="14">
          <cell r="B14">
            <v>7.8950158300894302E-2</v>
          </cell>
        </row>
        <row r="15">
          <cell r="B15">
            <v>9.4049077376887114E-2</v>
          </cell>
        </row>
        <row r="16">
          <cell r="B16">
            <v>0.11092083467945579</v>
          </cell>
        </row>
        <row r="17">
          <cell r="B17">
            <v>0.12951759566589199</v>
          </cell>
        </row>
        <row r="18">
          <cell r="B18">
            <v>0.14972746563574515</v>
          </cell>
        </row>
        <row r="19">
          <cell r="B19">
            <v>0.17136859204780769</v>
          </cell>
        </row>
        <row r="20">
          <cell r="B20">
            <v>0.19418605498321331</v>
          </cell>
        </row>
        <row r="21">
          <cell r="B21">
            <v>0.21785217703255097</v>
          </cell>
        </row>
        <row r="22">
          <cell r="B22">
            <v>0.24197072451914375</v>
          </cell>
        </row>
        <row r="23">
          <cell r="B23">
            <v>0.26608524989875521</v>
          </cell>
        </row>
        <row r="24">
          <cell r="B24">
            <v>0.28969155276148312</v>
          </cell>
        </row>
        <row r="25">
          <cell r="B25">
            <v>0.3122539333667616</v>
          </cell>
        </row>
        <row r="26">
          <cell r="B26">
            <v>0.33322460289179995</v>
          </cell>
        </row>
        <row r="27">
          <cell r="B27">
            <v>0.3520653267642998</v>
          </cell>
        </row>
        <row r="28">
          <cell r="B28">
            <v>0.36827014030332356</v>
          </cell>
        </row>
        <row r="29">
          <cell r="B29">
            <v>0.38138781546052425</v>
          </cell>
        </row>
        <row r="30">
          <cell r="B30">
            <v>0.39104269397545599</v>
          </cell>
        </row>
        <row r="31">
          <cell r="B31">
            <v>0.39695254747701186</v>
          </cell>
        </row>
        <row r="32">
          <cell r="B32">
            <v>0.3989422804014327</v>
          </cell>
        </row>
        <row r="33">
          <cell r="B33">
            <v>0.39695254747701181</v>
          </cell>
        </row>
        <row r="34">
          <cell r="B34">
            <v>0.39104269397545588</v>
          </cell>
        </row>
        <row r="35">
          <cell r="B35">
            <v>0.38138781546052408</v>
          </cell>
        </row>
        <row r="36">
          <cell r="B36">
            <v>0.36827014030332333</v>
          </cell>
        </row>
        <row r="37">
          <cell r="B37">
            <v>0.35206532676429952</v>
          </cell>
        </row>
        <row r="38">
          <cell r="B38">
            <v>0.33322460289179967</v>
          </cell>
        </row>
        <row r="39">
          <cell r="B39">
            <v>0.31225393336676127</v>
          </cell>
        </row>
        <row r="40">
          <cell r="B40">
            <v>0.28969155276148278</v>
          </cell>
        </row>
        <row r="41">
          <cell r="B41">
            <v>0.26608524989875487</v>
          </cell>
        </row>
        <row r="42">
          <cell r="B42">
            <v>0.24197072451914342</v>
          </cell>
        </row>
        <row r="43">
          <cell r="B43">
            <v>0.21785217703255058</v>
          </cell>
        </row>
        <row r="44">
          <cell r="B44">
            <v>0.19418605498321295</v>
          </cell>
        </row>
        <row r="45">
          <cell r="B45">
            <v>0.17136859204780736</v>
          </cell>
        </row>
        <row r="46">
          <cell r="B46">
            <v>0.14972746563574482</v>
          </cell>
        </row>
        <row r="47">
          <cell r="B47">
            <v>0.12951759566589166</v>
          </cell>
        </row>
        <row r="48">
          <cell r="B48">
            <v>0.11092083467945553</v>
          </cell>
        </row>
        <row r="49">
          <cell r="B49">
            <v>9.4049077376886864E-2</v>
          </cell>
        </row>
        <row r="50">
          <cell r="B50">
            <v>7.8950158300894094E-2</v>
          </cell>
        </row>
        <row r="51">
          <cell r="B51">
            <v>6.5615814774676526E-2</v>
          </cell>
        </row>
        <row r="52">
          <cell r="B52">
            <v>5.3990966513188007E-2</v>
          </cell>
        </row>
        <row r="53">
          <cell r="B53">
            <v>4.3983595980427156E-2</v>
          </cell>
        </row>
        <row r="54">
          <cell r="B54">
            <v>3.547459284623139E-2</v>
          </cell>
        </row>
        <row r="55">
          <cell r="B55">
            <v>2.832703774160112E-2</v>
          </cell>
        </row>
        <row r="56">
          <cell r="B56">
            <v>2.2394530294842851E-2</v>
          </cell>
        </row>
        <row r="57">
          <cell r="B57">
            <v>1.7528300493568502E-2</v>
          </cell>
        </row>
        <row r="58">
          <cell r="B58">
            <v>1.3582969233685583E-2</v>
          </cell>
        </row>
        <row r="59">
          <cell r="B59">
            <v>1.0420934814422567E-2</v>
          </cell>
        </row>
        <row r="60">
          <cell r="B60">
            <v>7.9154515829799391E-3</v>
          </cell>
        </row>
        <row r="61">
          <cell r="B61">
            <v>5.9525324197758321E-3</v>
          </cell>
        </row>
        <row r="62">
          <cell r="B62">
            <v>4.431848411937991E-3</v>
          </cell>
        </row>
      </sheetData>
      <sheetData sheetId="13">
        <row r="3">
          <cell r="C3" t="str">
            <v>Italy</v>
          </cell>
          <cell r="D3" t="str">
            <v>Korea, Rep.</v>
          </cell>
          <cell r="E3" t="str">
            <v>Brazil</v>
          </cell>
        </row>
        <row r="4">
          <cell r="A4" t="str">
            <v>sotto il livello 1</v>
          </cell>
          <cell r="C4">
            <v>8.5315928653430007</v>
          </cell>
          <cell r="D4">
            <v>2.7168691665885398</v>
          </cell>
          <cell r="E4">
            <v>35.224047050659898</v>
          </cell>
        </row>
        <row r="5">
          <cell r="A5" t="str">
            <v>livello 1</v>
          </cell>
          <cell r="C5">
            <v>16.137338565490001</v>
          </cell>
          <cell r="D5">
            <v>6.4162376453623802</v>
          </cell>
          <cell r="E5">
            <v>31.865042600258299</v>
          </cell>
        </row>
        <row r="6">
          <cell r="A6" t="str">
            <v>livello 2</v>
          </cell>
          <cell r="C6">
            <v>24.071817209733702</v>
          </cell>
          <cell r="D6">
            <v>14.660503709111101</v>
          </cell>
          <cell r="E6">
            <v>20.405206254116599</v>
          </cell>
        </row>
        <row r="7">
          <cell r="A7" t="str">
            <v>livello 3</v>
          </cell>
          <cell r="C7">
            <v>24.587748294909801</v>
          </cell>
          <cell r="D7">
            <v>21.4139021011806</v>
          </cell>
          <cell r="E7">
            <v>8.89270574018445</v>
          </cell>
        </row>
        <row r="8">
          <cell r="A8" t="str">
            <v>livello 4</v>
          </cell>
          <cell r="C8">
            <v>16.7483442227282</v>
          </cell>
          <cell r="D8">
            <v>23.891083755494101</v>
          </cell>
          <cell r="E8">
            <v>2.8598847721449001</v>
          </cell>
        </row>
        <row r="9">
          <cell r="A9" t="str">
            <v>livello 5</v>
          </cell>
          <cell r="C9">
            <v>7.7630262704136399</v>
          </cell>
          <cell r="D9">
            <v>18.7735112841561</v>
          </cell>
          <cell r="E9">
            <v>0.70923109606357004</v>
          </cell>
        </row>
        <row r="10">
          <cell r="A10" t="str">
            <v>livello 6</v>
          </cell>
          <cell r="C10">
            <v>2.1601325713816699</v>
          </cell>
          <cell r="D10">
            <v>12.127892338107101</v>
          </cell>
          <cell r="E10">
            <v>4.3882486572262097E-2</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pisa%20per%20livelli4"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3.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6.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J2:L38"/>
  <sheetViews>
    <sheetView tabSelected="1" topLeftCell="E3" workbookViewId="0">
      <selection activeCell="L39" sqref="L39"/>
    </sheetView>
  </sheetViews>
  <sheetFormatPr defaultColWidth="11" defaultRowHeight="15.75"/>
  <sheetData>
    <row r="2" spans="10:10">
      <c r="J2" s="3" t="s">
        <v>73</v>
      </c>
    </row>
    <row r="38" spans="12:12">
      <c r="L38" s="3" t="s">
        <v>73</v>
      </c>
    </row>
  </sheetData>
  <hyperlinks>
    <hyperlink ref="J2" r:id="rId1" display="via!"/>
    <hyperlink ref="L38" location="passo%201" display="clicca qui"/>
  </hyperlinks>
  <pageMargins left="0.75" right="0.75" top="1" bottom="1" header="0.5" footer="0.5"/>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dimension ref="A1:P102"/>
  <sheetViews>
    <sheetView topLeftCell="K25" workbookViewId="0">
      <selection activeCell="R62" sqref="R62"/>
    </sheetView>
  </sheetViews>
  <sheetFormatPr defaultColWidth="11" defaultRowHeight="15.75"/>
  <cols>
    <col min="3" max="3" width="22.125" customWidth="1"/>
    <col min="4" max="4" width="14.5" customWidth="1"/>
  </cols>
  <sheetData>
    <row r="1" spans="1:16" ht="30.95" customHeight="1">
      <c r="A1" s="49" t="s">
        <v>95</v>
      </c>
      <c r="B1" s="50"/>
      <c r="C1" s="49" t="s">
        <v>96</v>
      </c>
      <c r="D1" s="49" t="s">
        <v>97</v>
      </c>
      <c r="E1" s="49" t="s">
        <v>98</v>
      </c>
      <c r="F1" s="51"/>
    </row>
    <row r="2" spans="1:16">
      <c r="A2" s="4">
        <v>0</v>
      </c>
      <c r="C2" s="4" t="s">
        <v>99</v>
      </c>
      <c r="D2" s="4" t="s">
        <v>77</v>
      </c>
      <c r="E2" s="4">
        <f>QUARTILE(A2:A102,1)</f>
        <v>25</v>
      </c>
      <c r="F2" s="52"/>
    </row>
    <row r="3" spans="1:16">
      <c r="A3" s="4">
        <v>1</v>
      </c>
      <c r="C3" s="4" t="s">
        <v>100</v>
      </c>
      <c r="D3" s="4" t="s">
        <v>101</v>
      </c>
      <c r="E3" s="4">
        <f>MIN(A2:A102)</f>
        <v>0</v>
      </c>
      <c r="F3" s="52"/>
      <c r="G3" s="67" t="s">
        <v>102</v>
      </c>
      <c r="H3" s="67"/>
    </row>
    <row r="4" spans="1:16">
      <c r="A4" s="4">
        <v>2</v>
      </c>
      <c r="C4" s="4" t="s">
        <v>103</v>
      </c>
      <c r="D4" s="4" t="s">
        <v>74</v>
      </c>
      <c r="E4" s="4">
        <f>AVERAGE(A2:A102)</f>
        <v>50</v>
      </c>
      <c r="F4" s="52"/>
      <c r="G4" s="67"/>
      <c r="H4" s="67"/>
      <c r="O4" s="68" t="s">
        <v>104</v>
      </c>
      <c r="P4" s="68"/>
    </row>
    <row r="5" spans="1:16">
      <c r="A5" s="4">
        <v>3</v>
      </c>
      <c r="C5" s="4" t="s">
        <v>105</v>
      </c>
      <c r="D5" s="4" t="s">
        <v>79</v>
      </c>
      <c r="E5" s="4">
        <f>MEDIAN(A2:A102)</f>
        <v>50</v>
      </c>
      <c r="F5" s="52"/>
      <c r="G5" s="67"/>
      <c r="H5" s="67"/>
      <c r="O5" s="68"/>
      <c r="P5" s="68"/>
    </row>
    <row r="6" spans="1:16">
      <c r="A6" s="4">
        <v>4</v>
      </c>
      <c r="C6" s="4" t="s">
        <v>106</v>
      </c>
      <c r="D6" s="4" t="s">
        <v>80</v>
      </c>
      <c r="E6" s="4">
        <f>MAX(A2:A102)</f>
        <v>100</v>
      </c>
      <c r="F6" s="52"/>
      <c r="G6" s="67"/>
      <c r="H6" s="67"/>
      <c r="O6" s="68"/>
      <c r="P6" s="68"/>
    </row>
    <row r="7" spans="1:16">
      <c r="A7" s="4">
        <v>5</v>
      </c>
      <c r="C7" s="4" t="s">
        <v>107</v>
      </c>
      <c r="D7" s="4" t="s">
        <v>81</v>
      </c>
      <c r="E7" s="4">
        <f>QUARTILE(A2:A102,3)</f>
        <v>75</v>
      </c>
      <c r="F7" s="52"/>
      <c r="G7" s="67"/>
      <c r="H7" s="67"/>
      <c r="O7" s="68"/>
      <c r="P7" s="68"/>
    </row>
    <row r="8" spans="1:16">
      <c r="A8" s="4">
        <v>6</v>
      </c>
      <c r="G8" s="67"/>
      <c r="H8" s="67"/>
      <c r="O8" s="68"/>
      <c r="P8" s="68"/>
    </row>
    <row r="9" spans="1:16">
      <c r="A9" s="4">
        <v>7</v>
      </c>
      <c r="G9" s="67"/>
      <c r="H9" s="67"/>
      <c r="O9" s="68"/>
      <c r="P9" s="68"/>
    </row>
    <row r="10" spans="1:16">
      <c r="A10" s="4">
        <v>8</v>
      </c>
      <c r="G10" s="67"/>
      <c r="H10" s="67"/>
      <c r="O10" s="68"/>
      <c r="P10" s="68"/>
    </row>
    <row r="11" spans="1:16">
      <c r="A11" s="4">
        <v>9</v>
      </c>
      <c r="G11" s="67"/>
      <c r="H11" s="67"/>
      <c r="O11" s="68"/>
      <c r="P11" s="68"/>
    </row>
    <row r="12" spans="1:16">
      <c r="A12" s="4">
        <v>10</v>
      </c>
      <c r="G12" s="67"/>
      <c r="H12" s="67"/>
      <c r="O12" s="68"/>
      <c r="P12" s="68"/>
    </row>
    <row r="13" spans="1:16">
      <c r="A13" s="4">
        <v>11</v>
      </c>
      <c r="G13" s="67"/>
      <c r="H13" s="67"/>
      <c r="O13" s="68"/>
      <c r="P13" s="68"/>
    </row>
    <row r="14" spans="1:16">
      <c r="A14" s="4">
        <v>12</v>
      </c>
      <c r="G14" s="67"/>
      <c r="H14" s="67"/>
      <c r="O14" s="68"/>
      <c r="P14" s="68"/>
    </row>
    <row r="15" spans="1:16">
      <c r="A15" s="4">
        <v>13</v>
      </c>
      <c r="G15" s="67"/>
      <c r="H15" s="67"/>
      <c r="O15" s="68"/>
      <c r="P15" s="68"/>
    </row>
    <row r="16" spans="1:16">
      <c r="A16" s="4">
        <v>14</v>
      </c>
      <c r="G16" s="67"/>
      <c r="H16" s="67"/>
      <c r="O16" s="68"/>
      <c r="P16" s="68"/>
    </row>
    <row r="17" spans="1:16">
      <c r="A17" s="4">
        <v>15</v>
      </c>
    </row>
    <row r="18" spans="1:16">
      <c r="A18" s="4">
        <v>16</v>
      </c>
    </row>
    <row r="19" spans="1:16">
      <c r="A19" s="4">
        <v>17</v>
      </c>
    </row>
    <row r="20" spans="1:16">
      <c r="A20" s="4">
        <v>18</v>
      </c>
      <c r="G20" s="68" t="s">
        <v>108</v>
      </c>
      <c r="H20" s="68"/>
    </row>
    <row r="21" spans="1:16">
      <c r="A21" s="4">
        <v>19</v>
      </c>
      <c r="G21" s="68"/>
      <c r="H21" s="68"/>
      <c r="O21" s="68" t="s">
        <v>109</v>
      </c>
      <c r="P21" s="68"/>
    </row>
    <row r="22" spans="1:16">
      <c r="A22" s="4">
        <v>20</v>
      </c>
      <c r="G22" s="68"/>
      <c r="H22" s="68"/>
      <c r="O22" s="68"/>
      <c r="P22" s="68"/>
    </row>
    <row r="23" spans="1:16">
      <c r="A23" s="4">
        <v>21</v>
      </c>
      <c r="G23" s="68"/>
      <c r="H23" s="68"/>
      <c r="O23" s="68"/>
      <c r="P23" s="68"/>
    </row>
    <row r="24" spans="1:16">
      <c r="A24" s="4">
        <v>22</v>
      </c>
      <c r="G24" s="68"/>
      <c r="H24" s="68"/>
      <c r="O24" s="68"/>
      <c r="P24" s="68"/>
    </row>
    <row r="25" spans="1:16">
      <c r="A25" s="4">
        <v>23</v>
      </c>
      <c r="G25" s="68"/>
      <c r="H25" s="68"/>
      <c r="O25" s="68"/>
      <c r="P25" s="68"/>
    </row>
    <row r="26" spans="1:16">
      <c r="A26" s="4">
        <v>24</v>
      </c>
      <c r="G26" s="68"/>
      <c r="H26" s="68"/>
      <c r="O26" s="68"/>
      <c r="P26" s="68"/>
    </row>
    <row r="27" spans="1:16">
      <c r="A27" s="4">
        <v>25</v>
      </c>
      <c r="G27" s="68"/>
      <c r="H27" s="68"/>
      <c r="O27" s="68"/>
      <c r="P27" s="68"/>
    </row>
    <row r="28" spans="1:16">
      <c r="A28" s="4">
        <v>26</v>
      </c>
      <c r="G28" s="68"/>
      <c r="H28" s="68"/>
      <c r="O28" s="68"/>
      <c r="P28" s="68"/>
    </row>
    <row r="29" spans="1:16">
      <c r="A29" s="4">
        <v>27</v>
      </c>
      <c r="G29" s="68"/>
      <c r="H29" s="68"/>
      <c r="O29" s="68"/>
      <c r="P29" s="68"/>
    </row>
    <row r="30" spans="1:16">
      <c r="A30" s="4">
        <v>28</v>
      </c>
      <c r="G30" s="68"/>
      <c r="H30" s="68"/>
      <c r="O30" s="68"/>
      <c r="P30" s="68"/>
    </row>
    <row r="31" spans="1:16">
      <c r="A31" s="4">
        <v>29</v>
      </c>
      <c r="G31" s="68"/>
      <c r="H31" s="68"/>
      <c r="O31" s="68"/>
      <c r="P31" s="68"/>
    </row>
    <row r="32" spans="1:16">
      <c r="A32" s="4">
        <v>30</v>
      </c>
    </row>
    <row r="33" spans="1:11">
      <c r="A33" s="4">
        <v>31</v>
      </c>
    </row>
    <row r="34" spans="1:11">
      <c r="A34" s="4">
        <v>32</v>
      </c>
    </row>
    <row r="35" spans="1:11">
      <c r="A35" s="4">
        <v>33</v>
      </c>
    </row>
    <row r="36" spans="1:11">
      <c r="A36" s="4">
        <v>34</v>
      </c>
    </row>
    <row r="37" spans="1:11">
      <c r="A37" s="4">
        <v>35</v>
      </c>
      <c r="I37" s="68" t="s">
        <v>110</v>
      </c>
      <c r="J37" s="68"/>
      <c r="K37" s="68"/>
    </row>
    <row r="38" spans="1:11">
      <c r="A38" s="4">
        <v>36</v>
      </c>
      <c r="I38" s="68"/>
      <c r="J38" s="68"/>
      <c r="K38" s="68"/>
    </row>
    <row r="39" spans="1:11">
      <c r="A39" s="4">
        <v>37</v>
      </c>
      <c r="I39" s="68"/>
      <c r="J39" s="68"/>
      <c r="K39" s="68"/>
    </row>
    <row r="40" spans="1:11">
      <c r="A40" s="4">
        <v>38</v>
      </c>
      <c r="I40" s="68"/>
      <c r="J40" s="68"/>
      <c r="K40" s="68"/>
    </row>
    <row r="41" spans="1:11">
      <c r="A41" s="4">
        <v>39</v>
      </c>
      <c r="I41" s="68"/>
      <c r="J41" s="68"/>
      <c r="K41" s="68"/>
    </row>
    <row r="42" spans="1:11">
      <c r="A42" s="4">
        <v>40</v>
      </c>
      <c r="I42" s="68"/>
      <c r="J42" s="68"/>
      <c r="K42" s="68"/>
    </row>
    <row r="43" spans="1:11">
      <c r="A43" s="4">
        <v>41</v>
      </c>
      <c r="I43" s="68"/>
      <c r="J43" s="68"/>
      <c r="K43" s="68"/>
    </row>
    <row r="44" spans="1:11">
      <c r="A44" s="4">
        <v>42</v>
      </c>
      <c r="I44" s="68"/>
      <c r="J44" s="68"/>
      <c r="K44" s="68"/>
    </row>
    <row r="45" spans="1:11">
      <c r="A45" s="4">
        <v>43</v>
      </c>
      <c r="I45" s="68"/>
      <c r="J45" s="68"/>
      <c r="K45" s="68"/>
    </row>
    <row r="46" spans="1:11">
      <c r="A46" s="4">
        <v>44</v>
      </c>
      <c r="I46" s="68"/>
      <c r="J46" s="68"/>
      <c r="K46" s="68"/>
    </row>
    <row r="47" spans="1:11">
      <c r="A47" s="4">
        <v>45</v>
      </c>
      <c r="I47" s="68"/>
      <c r="J47" s="68"/>
      <c r="K47" s="68"/>
    </row>
    <row r="48" spans="1:11">
      <c r="A48" s="4">
        <v>46</v>
      </c>
      <c r="I48" s="68"/>
      <c r="J48" s="68"/>
      <c r="K48" s="68"/>
    </row>
    <row r="49" spans="1:11">
      <c r="A49" s="4">
        <v>47</v>
      </c>
      <c r="I49" s="68"/>
      <c r="J49" s="68"/>
      <c r="K49" s="68"/>
    </row>
    <row r="50" spans="1:11">
      <c r="A50" s="4">
        <v>48</v>
      </c>
      <c r="I50" t="s">
        <v>111</v>
      </c>
    </row>
    <row r="51" spans="1:11">
      <c r="A51" s="4">
        <v>49</v>
      </c>
      <c r="I51" t="s">
        <v>73</v>
      </c>
    </row>
    <row r="52" spans="1:11">
      <c r="A52" s="4">
        <v>50</v>
      </c>
      <c r="I52" t="s">
        <v>73</v>
      </c>
    </row>
    <row r="53" spans="1:11">
      <c r="A53" s="4">
        <v>51</v>
      </c>
      <c r="I53" t="s">
        <v>73</v>
      </c>
    </row>
    <row r="54" spans="1:11">
      <c r="A54" s="4">
        <v>52</v>
      </c>
    </row>
    <row r="55" spans="1:11">
      <c r="A55" s="4">
        <v>53</v>
      </c>
    </row>
    <row r="56" spans="1:11">
      <c r="A56" s="4">
        <v>54</v>
      </c>
    </row>
    <row r="57" spans="1:11">
      <c r="A57" s="4">
        <v>55</v>
      </c>
    </row>
    <row r="58" spans="1:11">
      <c r="A58" s="4">
        <v>56</v>
      </c>
    </row>
    <row r="59" spans="1:11">
      <c r="A59" s="4">
        <v>57</v>
      </c>
    </row>
    <row r="60" spans="1:11">
      <c r="A60" s="4">
        <v>58</v>
      </c>
    </row>
    <row r="61" spans="1:11">
      <c r="A61" s="4">
        <v>59</v>
      </c>
    </row>
    <row r="62" spans="1:11">
      <c r="A62" s="4">
        <v>60</v>
      </c>
    </row>
    <row r="63" spans="1:11">
      <c r="A63" s="4">
        <v>61</v>
      </c>
    </row>
    <row r="64" spans="1:11">
      <c r="A64" s="4">
        <v>62</v>
      </c>
    </row>
    <row r="65" spans="1:1">
      <c r="A65" s="4">
        <v>63</v>
      </c>
    </row>
    <row r="66" spans="1:1">
      <c r="A66" s="4">
        <v>64</v>
      </c>
    </row>
    <row r="67" spans="1:1">
      <c r="A67" s="4">
        <v>65</v>
      </c>
    </row>
    <row r="68" spans="1:1">
      <c r="A68" s="4">
        <v>66</v>
      </c>
    </row>
    <row r="69" spans="1:1">
      <c r="A69" s="4">
        <v>67</v>
      </c>
    </row>
    <row r="70" spans="1:1">
      <c r="A70" s="4">
        <v>68</v>
      </c>
    </row>
    <row r="71" spans="1:1">
      <c r="A71" s="4">
        <v>69</v>
      </c>
    </row>
    <row r="72" spans="1:1">
      <c r="A72" s="4">
        <v>70</v>
      </c>
    </row>
    <row r="73" spans="1:1">
      <c r="A73" s="4">
        <v>71</v>
      </c>
    </row>
    <row r="74" spans="1:1">
      <c r="A74" s="4">
        <v>72</v>
      </c>
    </row>
    <row r="75" spans="1:1">
      <c r="A75" s="4">
        <v>73</v>
      </c>
    </row>
    <row r="76" spans="1:1">
      <c r="A76" s="4">
        <v>74</v>
      </c>
    </row>
    <row r="77" spans="1:1">
      <c r="A77" s="4">
        <v>75</v>
      </c>
    </row>
    <row r="78" spans="1:1">
      <c r="A78" s="4">
        <v>76</v>
      </c>
    </row>
    <row r="79" spans="1:1">
      <c r="A79" s="4">
        <v>77</v>
      </c>
    </row>
    <row r="80" spans="1:1">
      <c r="A80" s="4">
        <v>78</v>
      </c>
    </row>
    <row r="81" spans="1:1">
      <c r="A81" s="4">
        <v>79</v>
      </c>
    </row>
    <row r="82" spans="1:1">
      <c r="A82" s="4">
        <v>80</v>
      </c>
    </row>
    <row r="83" spans="1:1">
      <c r="A83" s="4">
        <v>81</v>
      </c>
    </row>
    <row r="84" spans="1:1">
      <c r="A84" s="4">
        <v>82</v>
      </c>
    </row>
    <row r="85" spans="1:1">
      <c r="A85" s="4">
        <v>83</v>
      </c>
    </row>
    <row r="86" spans="1:1">
      <c r="A86" s="4">
        <v>84</v>
      </c>
    </row>
    <row r="87" spans="1:1">
      <c r="A87" s="4">
        <v>85</v>
      </c>
    </row>
    <row r="88" spans="1:1">
      <c r="A88" s="4">
        <v>86</v>
      </c>
    </row>
    <row r="89" spans="1:1">
      <c r="A89" s="4">
        <v>87</v>
      </c>
    </row>
    <row r="90" spans="1:1">
      <c r="A90" s="4">
        <v>88</v>
      </c>
    </row>
    <row r="91" spans="1:1">
      <c r="A91" s="4">
        <v>89</v>
      </c>
    </row>
    <row r="92" spans="1:1">
      <c r="A92" s="4">
        <v>90</v>
      </c>
    </row>
    <row r="93" spans="1:1">
      <c r="A93" s="4">
        <v>91</v>
      </c>
    </row>
    <row r="94" spans="1:1">
      <c r="A94" s="4">
        <v>92</v>
      </c>
    </row>
    <row r="95" spans="1:1">
      <c r="A95" s="4">
        <v>93</v>
      </c>
    </row>
    <row r="96" spans="1:1">
      <c r="A96" s="4">
        <v>94</v>
      </c>
    </row>
    <row r="97" spans="1:1">
      <c r="A97" s="4">
        <v>95</v>
      </c>
    </row>
    <row r="98" spans="1:1">
      <c r="A98" s="4">
        <v>96</v>
      </c>
    </row>
    <row r="99" spans="1:1">
      <c r="A99" s="4">
        <v>97</v>
      </c>
    </row>
    <row r="100" spans="1:1">
      <c r="A100" s="4">
        <v>98</v>
      </c>
    </row>
    <row r="101" spans="1:1">
      <c r="A101" s="4">
        <v>99</v>
      </c>
    </row>
    <row r="102" spans="1:1">
      <c r="A102" s="4">
        <v>100</v>
      </c>
    </row>
  </sheetData>
  <mergeCells count="5">
    <mergeCell ref="G3:H16"/>
    <mergeCell ref="O4:P16"/>
    <mergeCell ref="G20:H31"/>
    <mergeCell ref="O21:P31"/>
    <mergeCell ref="I37:K49"/>
  </mergeCells>
  <pageMargins left="0.75" right="0.75" top="1" bottom="1" header="0.5" footer="0.5"/>
  <drawing r:id="rId1"/>
  <legacy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dimension ref="A1:E8"/>
  <sheetViews>
    <sheetView workbookViewId="0">
      <selection activeCell="F9" sqref="F9"/>
    </sheetView>
  </sheetViews>
  <sheetFormatPr defaultColWidth="11" defaultRowHeight="15.75"/>
  <sheetData>
    <row r="1" spans="1:5" ht="30.95" customHeight="1">
      <c r="A1" s="69" t="s">
        <v>113</v>
      </c>
      <c r="B1" s="69"/>
      <c r="C1" s="69"/>
      <c r="D1" s="69"/>
      <c r="E1" s="69"/>
    </row>
    <row r="2" spans="1:5">
      <c r="A2" s="66" t="s">
        <v>112</v>
      </c>
      <c r="B2" s="40" t="s">
        <v>0</v>
      </c>
      <c r="C2" s="41" t="s">
        <v>5</v>
      </c>
      <c r="D2" s="42" t="s">
        <v>32</v>
      </c>
      <c r="E2" s="42" t="s">
        <v>56</v>
      </c>
    </row>
    <row r="3" spans="1:5">
      <c r="A3" s="66"/>
      <c r="B3" s="15" t="s">
        <v>77</v>
      </c>
      <c r="C3" s="15">
        <v>9.2720649917347409</v>
      </c>
      <c r="D3" s="15">
        <v>8.1473095678783203</v>
      </c>
      <c r="E3" s="15">
        <v>1.7845579341042352</v>
      </c>
    </row>
    <row r="4" spans="1:5">
      <c r="A4" s="66"/>
      <c r="B4" s="15" t="s">
        <v>78</v>
      </c>
      <c r="C4" s="15">
        <v>2.7168691665885398</v>
      </c>
      <c r="D4" s="15">
        <v>2.1601325713816699</v>
      </c>
      <c r="E4" s="15">
        <v>4.3882486572262097E-2</v>
      </c>
    </row>
    <row r="5" spans="1:5">
      <c r="A5" s="66"/>
      <c r="B5" s="15" t="s">
        <v>74</v>
      </c>
      <c r="C5" s="15">
        <v>14.285714285714276</v>
      </c>
      <c r="D5" s="15">
        <v>14.285714285714286</v>
      </c>
      <c r="E5" s="15">
        <v>14.285714285714281</v>
      </c>
    </row>
    <row r="6" spans="1:5">
      <c r="A6" s="66"/>
      <c r="B6" s="15" t="s">
        <v>79</v>
      </c>
      <c r="C6" s="15">
        <v>14.660503709111101</v>
      </c>
      <c r="D6" s="15">
        <v>16.137338565490001</v>
      </c>
      <c r="E6" s="15">
        <v>8.89270574018445</v>
      </c>
    </row>
    <row r="7" spans="1:5">
      <c r="A7" s="66"/>
      <c r="B7" s="15" t="s">
        <v>80</v>
      </c>
      <c r="C7" s="15">
        <v>23.891083755494101</v>
      </c>
      <c r="D7" s="15">
        <v>24.587748294909801</v>
      </c>
      <c r="E7" s="15">
        <v>35.224047050659898</v>
      </c>
    </row>
    <row r="8" spans="1:5">
      <c r="A8" s="66"/>
      <c r="B8" s="15" t="s">
        <v>81</v>
      </c>
      <c r="C8" s="15">
        <v>20.093706692668349</v>
      </c>
      <c r="D8" s="15">
        <v>20.410080716230951</v>
      </c>
      <c r="E8" s="15">
        <v>26.135124427187449</v>
      </c>
    </row>
  </sheetData>
  <mergeCells count="2">
    <mergeCell ref="A2:A8"/>
    <mergeCell ref="A1:E1"/>
  </mergeCells>
  <pageMargins left="0.75" right="0.75" top="1" bottom="1" header="0.5" footer="0.5"/>
  <legacy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dimension ref="A1:M23"/>
  <sheetViews>
    <sheetView topLeftCell="B1" workbookViewId="0">
      <selection activeCell="B1" sqref="B1:M1"/>
    </sheetView>
  </sheetViews>
  <sheetFormatPr defaultColWidth="11" defaultRowHeight="15.75"/>
  <cols>
    <col min="2" max="2" width="16.5" customWidth="1"/>
    <col min="3" max="13" width="25.875" customWidth="1"/>
  </cols>
  <sheetData>
    <row r="1" spans="1:13" ht="33" customHeight="1">
      <c r="B1" s="70" t="s">
        <v>120</v>
      </c>
      <c r="C1" s="70"/>
      <c r="D1" s="70"/>
      <c r="E1" s="70"/>
      <c r="F1" s="70"/>
      <c r="G1" s="70"/>
      <c r="H1" s="70"/>
      <c r="I1" s="70"/>
      <c r="J1" s="70"/>
      <c r="K1" s="70"/>
      <c r="L1" s="70"/>
      <c r="M1" s="70"/>
    </row>
    <row r="2" spans="1:13" s="29" customFormat="1">
      <c r="B2" s="43" t="s">
        <v>0</v>
      </c>
      <c r="C2" s="41" t="s">
        <v>5</v>
      </c>
      <c r="D2" s="42" t="s">
        <v>7</v>
      </c>
      <c r="E2" s="41" t="s">
        <v>12</v>
      </c>
      <c r="F2" s="42" t="s">
        <v>16</v>
      </c>
      <c r="G2" s="42" t="s">
        <v>25</v>
      </c>
      <c r="H2" s="42" t="s">
        <v>26</v>
      </c>
      <c r="I2" s="42" t="s">
        <v>32</v>
      </c>
      <c r="J2" s="42" t="s">
        <v>36</v>
      </c>
      <c r="K2" s="42" t="s">
        <v>56</v>
      </c>
      <c r="L2" s="41" t="s">
        <v>22</v>
      </c>
      <c r="M2" s="41" t="s">
        <v>23</v>
      </c>
    </row>
    <row r="3" spans="1:13">
      <c r="B3" s="4" t="s">
        <v>75</v>
      </c>
      <c r="C3" s="38">
        <v>554</v>
      </c>
      <c r="D3" s="39">
        <v>536.40691823420798</v>
      </c>
      <c r="E3" s="38">
        <v>519</v>
      </c>
      <c r="F3" s="39">
        <v>513.52505581992898</v>
      </c>
      <c r="G3" s="39">
        <v>494.98467432064001</v>
      </c>
      <c r="H3" s="39">
        <v>493.93423089631602</v>
      </c>
      <c r="I3" s="39">
        <v>485.32118101255298</v>
      </c>
      <c r="J3" s="39">
        <v>481.36678627921202</v>
      </c>
      <c r="K3" s="39">
        <v>391.45988895417503</v>
      </c>
      <c r="L3" s="38">
        <v>500</v>
      </c>
      <c r="M3" s="38">
        <v>500</v>
      </c>
    </row>
    <row r="4" spans="1:13">
      <c r="B4" s="4" t="s">
        <v>64</v>
      </c>
      <c r="C4" s="15">
        <v>2.7168691665885398</v>
      </c>
      <c r="D4" s="15">
        <v>3.15721902324738</v>
      </c>
      <c r="E4" s="15">
        <v>3.3447757960083599</v>
      </c>
      <c r="F4" s="15">
        <v>5.5451296572184203</v>
      </c>
      <c r="G4" s="15">
        <v>8.7316489256478604</v>
      </c>
      <c r="H4" s="15">
        <v>7.8263000546158201</v>
      </c>
      <c r="I4" s="15">
        <v>8.5315928653430007</v>
      </c>
      <c r="J4" s="15">
        <v>7.9560277534280397</v>
      </c>
      <c r="K4" s="15">
        <v>35.224047050659898</v>
      </c>
      <c r="L4" s="15">
        <v>4.3503776830651297</v>
      </c>
      <c r="M4" s="15">
        <v>7.5194829983827498</v>
      </c>
    </row>
    <row r="5" spans="1:13">
      <c r="B5" s="4" t="s">
        <v>65</v>
      </c>
      <c r="C5" s="15">
        <v>6.4162376453623802</v>
      </c>
      <c r="D5" s="15">
        <v>7.9050828102792403</v>
      </c>
      <c r="E5" s="15">
        <v>8.9231072386942092</v>
      </c>
      <c r="F5" s="15">
        <v>12.193542455425201</v>
      </c>
      <c r="G5" s="15">
        <v>13.622704301690201</v>
      </c>
      <c r="H5" s="15">
        <v>13.986482584775301</v>
      </c>
      <c r="I5" s="15">
        <v>16.137338565490001</v>
      </c>
      <c r="J5" s="15">
        <v>17.8898602722658</v>
      </c>
      <c r="K5" s="15">
        <v>31.865042600258299</v>
      </c>
      <c r="L5" s="15">
        <v>12.490259309217301</v>
      </c>
      <c r="M5" s="15">
        <v>15.1246019908506</v>
      </c>
    </row>
    <row r="6" spans="1:13">
      <c r="B6" s="4" t="s">
        <v>66</v>
      </c>
      <c r="C6" s="15">
        <v>14.660503709111101</v>
      </c>
      <c r="D6" s="15">
        <v>16.9155258945028</v>
      </c>
      <c r="E6" s="15">
        <v>20.4906489736289</v>
      </c>
      <c r="F6" s="15">
        <v>19.404186697148301</v>
      </c>
      <c r="G6" s="15">
        <v>22.144638892488</v>
      </c>
      <c r="H6" s="15">
        <v>23.204125161469001</v>
      </c>
      <c r="I6" s="15">
        <v>24.071817209733702</v>
      </c>
      <c r="J6" s="15">
        <v>26.254628847876599</v>
      </c>
      <c r="K6" s="15">
        <v>20.405206254116599</v>
      </c>
      <c r="L6" s="15">
        <v>24.388533386471298</v>
      </c>
      <c r="M6" s="15">
        <v>21.5891441777583</v>
      </c>
    </row>
    <row r="7" spans="1:13">
      <c r="B7" s="4" t="s">
        <v>67</v>
      </c>
      <c r="C7" s="15">
        <v>21.4139021011806</v>
      </c>
      <c r="D7" s="15">
        <v>24.661323854480798</v>
      </c>
      <c r="E7" s="15">
        <v>28.8179017085826</v>
      </c>
      <c r="F7" s="15">
        <v>23.735384363386501</v>
      </c>
      <c r="G7" s="15">
        <v>23.758976203496999</v>
      </c>
      <c r="H7" s="15">
        <v>24.772706252711998</v>
      </c>
      <c r="I7" s="15">
        <v>24.587748294909801</v>
      </c>
      <c r="J7" s="15">
        <v>23.340564000544799</v>
      </c>
      <c r="K7" s="15">
        <v>8.89270574018445</v>
      </c>
      <c r="L7" s="15">
        <v>29.0035328168434</v>
      </c>
      <c r="M7" s="15">
        <v>22.699735707973598</v>
      </c>
    </row>
    <row r="8" spans="1:13">
      <c r="B8" s="4" t="s">
        <v>68</v>
      </c>
      <c r="C8" s="15">
        <v>23.891083755494101</v>
      </c>
      <c r="D8" s="15">
        <v>23.690238609141499</v>
      </c>
      <c r="E8" s="15">
        <v>23.171460360826899</v>
      </c>
      <c r="F8" s="15">
        <v>21.6662325407884</v>
      </c>
      <c r="G8" s="15">
        <v>18.850636151322899</v>
      </c>
      <c r="H8" s="15">
        <v>18.379225210694901</v>
      </c>
      <c r="I8" s="15">
        <v>16.7483442227282</v>
      </c>
      <c r="J8" s="15">
        <v>15.7872171656721</v>
      </c>
      <c r="K8" s="15">
        <v>2.8598847721449001</v>
      </c>
      <c r="L8" s="15">
        <v>19.7942047213105</v>
      </c>
      <c r="M8" s="15">
        <v>18.0662238581255</v>
      </c>
    </row>
    <row r="9" spans="1:13">
      <c r="B9" s="4" t="s">
        <v>69</v>
      </c>
      <c r="C9" s="15">
        <v>18.7735112841561</v>
      </c>
      <c r="D9" s="15">
        <v>16.0403520869109</v>
      </c>
      <c r="E9" s="15">
        <v>11.708006103001299</v>
      </c>
      <c r="F9" s="15">
        <v>12.773756931770301</v>
      </c>
      <c r="G9" s="15">
        <v>9.7657210676318407</v>
      </c>
      <c r="H9" s="15">
        <v>8.9573899892667104</v>
      </c>
      <c r="I9" s="15">
        <v>7.7630262704136399</v>
      </c>
      <c r="J9" s="15">
        <v>6.5805193772286499</v>
      </c>
      <c r="K9" s="15">
        <v>0.70923109606357004</v>
      </c>
      <c r="L9" s="15">
        <v>8.3161347134275605</v>
      </c>
      <c r="M9" s="15">
        <v>10.4698203180445</v>
      </c>
    </row>
    <row r="10" spans="1:13">
      <c r="B10" s="4" t="s">
        <v>70</v>
      </c>
      <c r="C10" s="15">
        <v>12.127892338107101</v>
      </c>
      <c r="D10" s="15">
        <v>7.6302577214373297</v>
      </c>
      <c r="E10" s="15">
        <v>3.5440998192577999</v>
      </c>
      <c r="F10" s="15">
        <v>4.6817673542628597</v>
      </c>
      <c r="G10" s="15">
        <v>3.1256744577222699</v>
      </c>
      <c r="H10" s="15">
        <v>2.8737707464662798</v>
      </c>
      <c r="I10" s="15">
        <v>2.1601325713816699</v>
      </c>
      <c r="J10" s="15">
        <v>2.19118258298395</v>
      </c>
      <c r="K10" s="15">
        <v>4.3882486572262097E-2</v>
      </c>
      <c r="L10" s="15">
        <v>1.6569573696647999</v>
      </c>
      <c r="M10" s="15">
        <v>4.5309909488646598</v>
      </c>
    </row>
    <row r="11" spans="1:13" ht="138" customHeight="1">
      <c r="B11" s="72" t="s">
        <v>89</v>
      </c>
    </row>
    <row r="12" spans="1:13" ht="138" customHeight="1">
      <c r="B12" s="54"/>
    </row>
    <row r="13" spans="1:13" ht="21" customHeight="1">
      <c r="B13" s="43" t="s">
        <v>0</v>
      </c>
      <c r="C13" s="41" t="s">
        <v>5</v>
      </c>
      <c r="D13" s="42" t="s">
        <v>7</v>
      </c>
      <c r="E13" s="41" t="s">
        <v>12</v>
      </c>
      <c r="F13" s="42" t="s">
        <v>16</v>
      </c>
      <c r="G13" s="42" t="s">
        <v>25</v>
      </c>
      <c r="H13" s="42" t="s">
        <v>26</v>
      </c>
      <c r="I13" s="42" t="s">
        <v>32</v>
      </c>
      <c r="J13" s="42" t="s">
        <v>36</v>
      </c>
      <c r="K13" s="42" t="s">
        <v>56</v>
      </c>
      <c r="L13" s="41" t="s">
        <v>22</v>
      </c>
      <c r="M13" s="41" t="s">
        <v>23</v>
      </c>
    </row>
    <row r="14" spans="1:13">
      <c r="A14" s="71" t="s">
        <v>88</v>
      </c>
      <c r="B14" s="22" t="s">
        <v>77</v>
      </c>
      <c r="C14" s="12">
        <f>QUARTILE(C4:C10,1)</f>
        <v>9.2720649917347409</v>
      </c>
      <c r="D14" s="12">
        <f t="shared" ref="D14:M14" si="0">QUARTILE(D4:D10,1)</f>
        <v>7.7676702658582855</v>
      </c>
      <c r="E14" s="12">
        <f t="shared" si="0"/>
        <v>6.2336035289760048</v>
      </c>
      <c r="F14" s="12">
        <f t="shared" si="0"/>
        <v>8.86933605632181</v>
      </c>
      <c r="G14" s="12">
        <f t="shared" si="0"/>
        <v>9.2486849966398506</v>
      </c>
      <c r="H14" s="12">
        <f t="shared" si="0"/>
        <v>8.3918450219412648</v>
      </c>
      <c r="I14" s="12">
        <f t="shared" si="0"/>
        <v>8.1473095678783203</v>
      </c>
      <c r="J14" s="12">
        <f t="shared" si="0"/>
        <v>7.2682735653283448</v>
      </c>
      <c r="K14" s="12">
        <f t="shared" si="0"/>
        <v>1.7845579341042352</v>
      </c>
      <c r="L14" s="12">
        <f t="shared" si="0"/>
        <v>6.3332561982463451</v>
      </c>
      <c r="M14" s="12">
        <f t="shared" si="0"/>
        <v>8.9946516582136251</v>
      </c>
    </row>
    <row r="15" spans="1:13">
      <c r="A15" s="71"/>
      <c r="B15" s="22" t="s">
        <v>78</v>
      </c>
      <c r="C15" s="12">
        <f>MIN(C4:C10)</f>
        <v>2.7168691665885398</v>
      </c>
      <c r="D15" s="12">
        <f t="shared" ref="D15:M15" si="1">MIN(D4:D10)</f>
        <v>3.15721902324738</v>
      </c>
      <c r="E15" s="12">
        <f t="shared" si="1"/>
        <v>3.3447757960083599</v>
      </c>
      <c r="F15" s="12">
        <f t="shared" si="1"/>
        <v>4.6817673542628597</v>
      </c>
      <c r="G15" s="12">
        <f t="shared" si="1"/>
        <v>3.1256744577222699</v>
      </c>
      <c r="H15" s="12">
        <f t="shared" si="1"/>
        <v>2.8737707464662798</v>
      </c>
      <c r="I15" s="12">
        <f t="shared" si="1"/>
        <v>2.1601325713816699</v>
      </c>
      <c r="J15" s="12">
        <f t="shared" si="1"/>
        <v>2.19118258298395</v>
      </c>
      <c r="K15" s="12">
        <f t="shared" si="1"/>
        <v>4.3882486572262097E-2</v>
      </c>
      <c r="L15" s="12">
        <f t="shared" si="1"/>
        <v>1.6569573696647999</v>
      </c>
      <c r="M15" s="12">
        <f t="shared" si="1"/>
        <v>4.5309909488646598</v>
      </c>
    </row>
    <row r="16" spans="1:13">
      <c r="A16" s="71"/>
      <c r="B16" s="22" t="s">
        <v>74</v>
      </c>
      <c r="C16" s="12">
        <f>AVERAGE(C4:C10)</f>
        <v>14.285714285714276</v>
      </c>
      <c r="D16" s="12">
        <f t="shared" ref="D16:M16" si="2">AVERAGE(D4:D10)</f>
        <v>14.285714285714278</v>
      </c>
      <c r="E16" s="12">
        <f t="shared" si="2"/>
        <v>14.285714285714294</v>
      </c>
      <c r="F16" s="12">
        <f t="shared" si="2"/>
        <v>14.285714285714281</v>
      </c>
      <c r="G16" s="12">
        <f t="shared" si="2"/>
        <v>14.285714285714295</v>
      </c>
      <c r="H16" s="12">
        <f t="shared" si="2"/>
        <v>14.285714285714288</v>
      </c>
      <c r="I16" s="12">
        <f t="shared" si="2"/>
        <v>14.285714285714286</v>
      </c>
      <c r="J16" s="12">
        <f t="shared" si="2"/>
        <v>14.285714285714279</v>
      </c>
      <c r="K16" s="12">
        <f t="shared" si="2"/>
        <v>14.285714285714281</v>
      </c>
      <c r="L16" s="12">
        <f t="shared" si="2"/>
        <v>14.285714285714281</v>
      </c>
      <c r="M16" s="12">
        <f t="shared" si="2"/>
        <v>14.285714285714272</v>
      </c>
    </row>
    <row r="17" spans="1:13">
      <c r="A17" s="71"/>
      <c r="B17" s="22" t="s">
        <v>79</v>
      </c>
      <c r="C17" s="12">
        <f>MEDIAN(C4:C10)</f>
        <v>14.660503709111101</v>
      </c>
      <c r="D17" s="12">
        <f t="shared" ref="D17:M17" si="3">MEDIAN(D4:D10)</f>
        <v>16.0403520869109</v>
      </c>
      <c r="E17" s="12">
        <f t="shared" si="3"/>
        <v>11.708006103001299</v>
      </c>
      <c r="F17" s="12">
        <f t="shared" si="3"/>
        <v>12.773756931770301</v>
      </c>
      <c r="G17" s="12">
        <f t="shared" si="3"/>
        <v>13.622704301690201</v>
      </c>
      <c r="H17" s="12">
        <f t="shared" si="3"/>
        <v>13.986482584775301</v>
      </c>
      <c r="I17" s="12">
        <f t="shared" si="3"/>
        <v>16.137338565490001</v>
      </c>
      <c r="J17" s="12">
        <f t="shared" si="3"/>
        <v>15.7872171656721</v>
      </c>
      <c r="K17" s="12">
        <f t="shared" si="3"/>
        <v>8.89270574018445</v>
      </c>
      <c r="L17" s="12">
        <f t="shared" si="3"/>
        <v>12.490259309217301</v>
      </c>
      <c r="M17" s="12">
        <f t="shared" si="3"/>
        <v>15.1246019908506</v>
      </c>
    </row>
    <row r="18" spans="1:13">
      <c r="A18" s="71"/>
      <c r="B18" s="22" t="s">
        <v>80</v>
      </c>
      <c r="C18" s="12">
        <f>MAX(C4:C10)</f>
        <v>23.891083755494101</v>
      </c>
      <c r="D18" s="12">
        <f t="shared" ref="D18:M18" si="4">MAX(D4:D10)</f>
        <v>24.661323854480798</v>
      </c>
      <c r="E18" s="12">
        <f t="shared" si="4"/>
        <v>28.8179017085826</v>
      </c>
      <c r="F18" s="12">
        <f t="shared" si="4"/>
        <v>23.735384363386501</v>
      </c>
      <c r="G18" s="12">
        <f t="shared" si="4"/>
        <v>23.758976203496999</v>
      </c>
      <c r="H18" s="12">
        <f t="shared" si="4"/>
        <v>24.772706252711998</v>
      </c>
      <c r="I18" s="12">
        <f t="shared" si="4"/>
        <v>24.587748294909801</v>
      </c>
      <c r="J18" s="12">
        <f t="shared" si="4"/>
        <v>26.254628847876599</v>
      </c>
      <c r="K18" s="12">
        <f t="shared" si="4"/>
        <v>35.224047050659898</v>
      </c>
      <c r="L18" s="12">
        <f>MAX(L4:L10)</f>
        <v>29.0035328168434</v>
      </c>
      <c r="M18" s="12">
        <f t="shared" si="4"/>
        <v>22.699735707973598</v>
      </c>
    </row>
    <row r="19" spans="1:13">
      <c r="A19" s="71"/>
      <c r="B19" s="22" t="s">
        <v>81</v>
      </c>
      <c r="C19" s="12">
        <f>QUARTILE(C4:C10,3)</f>
        <v>20.093706692668349</v>
      </c>
      <c r="D19" s="12">
        <f t="shared" ref="D19:M19" si="5">QUARTILE(D4:D10,3)</f>
        <v>20.302882251822147</v>
      </c>
      <c r="E19" s="12">
        <f t="shared" si="5"/>
        <v>21.8310546672279</v>
      </c>
      <c r="F19" s="12">
        <f t="shared" si="5"/>
        <v>20.535209618968352</v>
      </c>
      <c r="G19" s="12">
        <f t="shared" si="5"/>
        <v>20.49763752190545</v>
      </c>
      <c r="H19" s="12">
        <f t="shared" si="5"/>
        <v>20.791675186081953</v>
      </c>
      <c r="I19" s="12">
        <f t="shared" si="5"/>
        <v>20.410080716230951</v>
      </c>
      <c r="J19" s="12">
        <f t="shared" si="5"/>
        <v>20.615212136405297</v>
      </c>
      <c r="K19" s="12">
        <f t="shared" si="5"/>
        <v>26.135124427187449</v>
      </c>
      <c r="L19" s="12">
        <f t="shared" si="5"/>
        <v>22.091369053890901</v>
      </c>
      <c r="M19" s="12">
        <f t="shared" si="5"/>
        <v>19.827684017941898</v>
      </c>
    </row>
    <row r="20" spans="1:13">
      <c r="A20" s="71"/>
      <c r="B20" s="22" t="s">
        <v>82</v>
      </c>
      <c r="C20" s="12">
        <f>_xlfn.STDEV.S(C4:C10)</f>
        <v>7.7865055141956265</v>
      </c>
      <c r="D20" s="12">
        <f t="shared" ref="D20:M20" si="6">_xlfn.STDEV.S(D4:D10)</f>
        <v>8.3160886388529818</v>
      </c>
      <c r="E20" s="12">
        <f t="shared" si="6"/>
        <v>9.9927533683458893</v>
      </c>
      <c r="F20" s="12">
        <f t="shared" si="6"/>
        <v>7.5857749377214923</v>
      </c>
      <c r="G20" s="12">
        <f t="shared" si="6"/>
        <v>7.6224225249551525</v>
      </c>
      <c r="H20" s="12">
        <f t="shared" si="6"/>
        <v>8.2331540303868547</v>
      </c>
      <c r="I20" s="12">
        <f t="shared" si="6"/>
        <v>8.505663583974842</v>
      </c>
      <c r="J20" s="12">
        <f t="shared" si="6"/>
        <v>9.0018725425001787</v>
      </c>
      <c r="K20" s="12">
        <f t="shared" si="6"/>
        <v>14.897871967480777</v>
      </c>
      <c r="L20" s="12">
        <f t="shared" si="6"/>
        <v>10.376901885694833</v>
      </c>
      <c r="M20" s="12">
        <f t="shared" si="6"/>
        <v>7.0074887308246172</v>
      </c>
    </row>
    <row r="21" spans="1:13">
      <c r="A21" s="71"/>
      <c r="B21" s="22" t="s">
        <v>83</v>
      </c>
      <c r="C21" s="12">
        <f>VAR(C4:C10)</f>
        <v>60.6296681225989</v>
      </c>
      <c r="D21" s="12">
        <f t="shared" ref="D21:M21" si="7">VAR(D4:D10)</f>
        <v>69.157330249259644</v>
      </c>
      <c r="E21" s="12">
        <f t="shared" si="7"/>
        <v>99.855119880588106</v>
      </c>
      <c r="F21" s="12">
        <f t="shared" si="7"/>
        <v>57.54398140576351</v>
      </c>
      <c r="G21" s="12">
        <f t="shared" si="7"/>
        <v>58.10132514894368</v>
      </c>
      <c r="H21" s="12">
        <f t="shared" si="7"/>
        <v>67.784825288075311</v>
      </c>
      <c r="I21" s="12">
        <f t="shared" si="7"/>
        <v>72.346313003755768</v>
      </c>
      <c r="J21" s="12">
        <f t="shared" si="7"/>
        <v>81.033709271418616</v>
      </c>
      <c r="K21" s="12">
        <f t="shared" si="7"/>
        <v>221.94658915944953</v>
      </c>
      <c r="L21" s="12">
        <f t="shared" si="7"/>
        <v>107.68009274533699</v>
      </c>
      <c r="M21" s="12">
        <f t="shared" si="7"/>
        <v>49.104898312633999</v>
      </c>
    </row>
    <row r="22" spans="1:13">
      <c r="A22" s="71"/>
      <c r="B22" s="22" t="s">
        <v>85</v>
      </c>
      <c r="C22" s="12">
        <f>KURT(C4:C10)</f>
        <v>-1.1764141019819778</v>
      </c>
      <c r="D22" s="12">
        <f t="shared" ref="D22:M22" si="8">KURT(D4:D10)</f>
        <v>-1.6506718131022926</v>
      </c>
      <c r="E22" s="12">
        <f t="shared" si="8"/>
        <v>-1.6170428217592185</v>
      </c>
      <c r="F22" s="12">
        <f t="shared" si="8"/>
        <v>-1.7363742608538595</v>
      </c>
      <c r="G22" s="12">
        <f t="shared" si="8"/>
        <v>-1.3656470233899203</v>
      </c>
      <c r="H22" s="12">
        <f t="shared" si="8"/>
        <v>-1.5192742736766753</v>
      </c>
      <c r="I22" s="12">
        <f t="shared" si="8"/>
        <v>-1.3870405006700155</v>
      </c>
      <c r="J22" s="12">
        <f t="shared" si="8"/>
        <v>-1.5661998454818806</v>
      </c>
      <c r="K22" s="12">
        <f t="shared" si="8"/>
        <v>-1.7800531677393061</v>
      </c>
      <c r="L22" s="12">
        <f t="shared" si="8"/>
        <v>-1.5877880829255364</v>
      </c>
      <c r="M22" s="12">
        <f t="shared" si="8"/>
        <v>-1.6407238615341737</v>
      </c>
    </row>
    <row r="23" spans="1:13">
      <c r="A23" s="71"/>
      <c r="B23" s="22" t="s">
        <v>84</v>
      </c>
      <c r="C23" s="12">
        <f>SKEW(C4:C10)</f>
        <v>-0.34938524320921122</v>
      </c>
      <c r="D23" s="12">
        <f t="shared" ref="D23:M23" si="9">SKEW(D4:D10)</f>
        <v>1.6056426053076861E-2</v>
      </c>
      <c r="E23" s="12">
        <f t="shared" si="9"/>
        <v>0.30143230339352073</v>
      </c>
      <c r="F23" s="12">
        <f t="shared" si="9"/>
        <v>-9.9559275495010466E-2</v>
      </c>
      <c r="G23" s="12">
        <f t="shared" si="9"/>
        <v>-0.11761662344468751</v>
      </c>
      <c r="H23" s="12">
        <f t="shared" si="9"/>
        <v>1.0140352763831281E-2</v>
      </c>
      <c r="I23" s="12">
        <f t="shared" si="9"/>
        <v>-7.5457635435427509E-2</v>
      </c>
      <c r="J23" s="12">
        <f t="shared" si="9"/>
        <v>8.6371956658823166E-3</v>
      </c>
      <c r="K23" s="12">
        <f t="shared" si="9"/>
        <v>0.55055400740882021</v>
      </c>
      <c r="L23" s="12">
        <f t="shared" si="9"/>
        <v>0.24495717377191575</v>
      </c>
      <c r="M23" s="12">
        <f t="shared" si="9"/>
        <v>-0.17201627363380087</v>
      </c>
    </row>
  </sheetData>
  <mergeCells count="3">
    <mergeCell ref="B1:M1"/>
    <mergeCell ref="A14:A23"/>
    <mergeCell ref="B11:B12"/>
  </mergeCells>
  <pageMargins left="0.75" right="0.75" top="1" bottom="1" header="0.5" footer="0.5"/>
  <legacyDrawing r:id="rId1"/>
  <extLst xmlns:x14="http://schemas.microsoft.com/office/spreadsheetml/2009/9/main">
    <ext uri="{05C60535-1F16-4fd2-B633-F4F36F0B64E0}">
      <x14:sparklineGroups xmlns:xm="http://schemas.microsoft.com/office/excel/2006/main">
        <x14:sparklineGroup type="column"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'passo 8'!C4:C10</xm:f>
              <xm:sqref>C11</xm:sqref>
            </x14:sparkline>
            <x14:sparkline>
              <xm:f>'passo 8'!D4:D10</xm:f>
              <xm:sqref>D11</xm:sqref>
            </x14:sparkline>
            <x14:sparkline>
              <xm:f>'passo 8'!E4:E10</xm:f>
              <xm:sqref>E11</xm:sqref>
            </x14:sparkline>
            <x14:sparkline>
              <xm:f>'passo 8'!F4:F10</xm:f>
              <xm:sqref>F11</xm:sqref>
            </x14:sparkline>
            <x14:sparkline>
              <xm:f>'passo 8'!G4:G10</xm:f>
              <xm:sqref>G11</xm:sqref>
            </x14:sparkline>
            <x14:sparkline>
              <xm:f>'passo 8'!H4:H10</xm:f>
              <xm:sqref>H11</xm:sqref>
            </x14:sparkline>
            <x14:sparkline>
              <xm:f>'passo 8'!I4:I10</xm:f>
              <xm:sqref>I11</xm:sqref>
            </x14:sparkline>
            <x14:sparkline>
              <xm:f>'passo 8'!J4:J10</xm:f>
              <xm:sqref>J11</xm:sqref>
            </x14:sparkline>
            <x14:sparkline>
              <xm:f>'passo 8'!K4:K10</xm:f>
              <xm:sqref>K11</xm:sqref>
            </x14:sparkline>
            <x14:sparkline>
              <xm:f>'passo 8'!L4:L10</xm:f>
              <xm:sqref>L11</xm:sqref>
            </x14:sparkline>
            <x14:sparkline>
              <xm:f>'passo 8'!M4:M10</xm:f>
              <xm:sqref>M11</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'passo 8'!C4:C10</xm:f>
              <xm:sqref>C12</xm:sqref>
            </x14:sparkline>
            <x14:sparkline>
              <xm:f>'passo 8'!D4:D10</xm:f>
              <xm:sqref>D12</xm:sqref>
            </x14:sparkline>
            <x14:sparkline>
              <xm:f>'passo 8'!E4:E10</xm:f>
              <xm:sqref>E12</xm:sqref>
            </x14:sparkline>
            <x14:sparkline>
              <xm:f>'passo 8'!F4:F10</xm:f>
              <xm:sqref>F12</xm:sqref>
            </x14:sparkline>
            <x14:sparkline>
              <xm:f>'passo 8'!G4:G10</xm:f>
              <xm:sqref>G12</xm:sqref>
            </x14:sparkline>
            <x14:sparkline>
              <xm:f>'passo 8'!H4:H10</xm:f>
              <xm:sqref>H12</xm:sqref>
            </x14:sparkline>
            <x14:sparkline>
              <xm:f>'passo 8'!I4:I10</xm:f>
              <xm:sqref>I12</xm:sqref>
            </x14:sparkline>
            <x14:sparkline>
              <xm:f>'passo 8'!J4:J10</xm:f>
              <xm:sqref>J12</xm:sqref>
            </x14:sparkline>
            <x14:sparkline>
              <xm:f>'passo 8'!K4:K10</xm:f>
              <xm:sqref>K12</xm:sqref>
            </x14:sparkline>
            <x14:sparkline>
              <xm:f>'passo 8'!L4:L10</xm:f>
              <xm:sqref>L12</xm:sqref>
            </x14:sparkline>
            <x14:sparkline>
              <xm:f>'passo 8'!M4:M10</xm:f>
              <xm:sqref>M12</xm:sqref>
            </x14:sparkline>
          </x14:sparklines>
        </x14:sparklineGroup>
      </x14:sparklineGroups>
    </ex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dimension ref="A1:J62"/>
  <sheetViews>
    <sheetView workbookViewId="0">
      <selection activeCell="A2" sqref="A2"/>
    </sheetView>
  </sheetViews>
  <sheetFormatPr defaultColWidth="11" defaultRowHeight="15.75"/>
  <cols>
    <col min="1" max="1" width="10.875" style="7"/>
    <col min="2" max="3" width="10.875" style="45"/>
  </cols>
  <sheetData>
    <row r="1" spans="1:10" ht="30.95" customHeight="1">
      <c r="A1" s="70" t="s">
        <v>121</v>
      </c>
      <c r="B1" s="73"/>
      <c r="C1" s="73"/>
      <c r="D1" s="73"/>
      <c r="E1" s="73"/>
      <c r="F1" s="73"/>
      <c r="G1" s="73"/>
      <c r="H1" s="73"/>
      <c r="I1" s="73"/>
      <c r="J1" s="73"/>
    </row>
    <row r="2" spans="1:10">
      <c r="A2" s="8">
        <v>-3</v>
      </c>
      <c r="B2" s="44">
        <v>4.4318484119380075E-3</v>
      </c>
      <c r="C2" s="44">
        <v>3.1227343067732265E-3</v>
      </c>
    </row>
    <row r="3" spans="1:10">
      <c r="A3" s="8">
        <v>-2.9</v>
      </c>
      <c r="B3" s="44">
        <v>5.9525324197758538E-3</v>
      </c>
      <c r="C3" s="44">
        <v>3.2280389915854721E-3</v>
      </c>
    </row>
    <row r="4" spans="1:10">
      <c r="A4" s="8">
        <v>-2.8</v>
      </c>
      <c r="B4" s="44">
        <v>7.9154515829799686E-3</v>
      </c>
      <c r="C4" s="44">
        <v>3.3362527151815763E-3</v>
      </c>
    </row>
    <row r="5" spans="1:10">
      <c r="A5" s="8">
        <v>-2.6999999999999997</v>
      </c>
      <c r="B5" s="44">
        <v>1.0420934814422605E-2</v>
      </c>
      <c r="C5" s="44">
        <v>3.4474306573848814E-3</v>
      </c>
    </row>
    <row r="6" spans="1:10">
      <c r="A6" s="8">
        <v>-2.5999999999999996</v>
      </c>
      <c r="B6" s="44">
        <v>1.3582969233685634E-2</v>
      </c>
      <c r="C6" s="44">
        <v>3.5616281028248982E-3</v>
      </c>
    </row>
    <row r="7" spans="1:10">
      <c r="A7" s="8">
        <v>-2.4999999999999996</v>
      </c>
      <c r="B7" s="44">
        <v>1.7528300493568554E-2</v>
      </c>
      <c r="C7" s="44">
        <v>3.6789004011781971E-3</v>
      </c>
    </row>
    <row r="8" spans="1:10">
      <c r="A8" s="8">
        <v>-2.3999999999999995</v>
      </c>
      <c r="B8" s="44">
        <v>2.2394530294842931E-2</v>
      </c>
      <c r="C8" s="44">
        <v>3.7993029260248341E-3</v>
      </c>
    </row>
    <row r="9" spans="1:10">
      <c r="A9" s="8">
        <v>-2.2999999999999994</v>
      </c>
      <c r="B9" s="44">
        <v>2.832703774160121E-2</v>
      </c>
      <c r="C9" s="44">
        <v>3.9228910323227308E-3</v>
      </c>
    </row>
    <row r="10" spans="1:10">
      <c r="A10" s="8">
        <v>-2.1999999999999993</v>
      </c>
      <c r="B10" s="44">
        <v>3.5474592846231487E-2</v>
      </c>
      <c r="C10" s="44">
        <v>4.0497200125043228E-3</v>
      </c>
    </row>
    <row r="11" spans="1:10">
      <c r="A11" s="8">
        <v>-2.0999999999999992</v>
      </c>
      <c r="B11" s="44">
        <v>4.3983595980427267E-2</v>
      </c>
      <c r="C11" s="44">
        <v>4.179845051201986E-3</v>
      </c>
    </row>
    <row r="12" spans="1:10">
      <c r="A12" s="8">
        <v>-1.9999999999999991</v>
      </c>
      <c r="B12" s="44">
        <v>5.3990966513188146E-2</v>
      </c>
      <c r="C12" s="44">
        <v>4.313321178610721E-3</v>
      </c>
    </row>
    <row r="13" spans="1:10">
      <c r="A13" s="8">
        <v>-1.899999999999999</v>
      </c>
      <c r="B13" s="44">
        <v>6.561581477467672E-2</v>
      </c>
      <c r="C13" s="44">
        <v>4.4502032224986478E-3</v>
      </c>
    </row>
    <row r="14" spans="1:10">
      <c r="A14" s="8">
        <v>-1.7999999999999989</v>
      </c>
      <c r="B14" s="44">
        <v>7.8950158300894302E-2</v>
      </c>
      <c r="C14" s="44">
        <v>4.59054575887836E-3</v>
      </c>
    </row>
    <row r="15" spans="1:10">
      <c r="A15" s="8">
        <v>-1.6999999999999988</v>
      </c>
      <c r="B15" s="44">
        <v>9.4049077376887114E-2</v>
      </c>
      <c r="C15" s="44">
        <v>4.7344030613539548E-3</v>
      </c>
    </row>
    <row r="16" spans="1:10">
      <c r="A16" s="8">
        <v>-1.5999999999999988</v>
      </c>
      <c r="B16" s="44">
        <v>0.11092083467945579</v>
      </c>
      <c r="C16" s="44">
        <v>4.8818290491613216E-3</v>
      </c>
    </row>
    <row r="17" spans="1:3">
      <c r="A17" s="8">
        <v>-1.4999999999999987</v>
      </c>
      <c r="B17" s="44">
        <v>0.12951759566589199</v>
      </c>
      <c r="C17" s="44">
        <v>5.0328772339213353E-3</v>
      </c>
    </row>
    <row r="18" spans="1:3">
      <c r="A18" s="8">
        <v>-1.3999999999999986</v>
      </c>
      <c r="B18" s="44">
        <v>0.14972746563574515</v>
      </c>
      <c r="C18" s="44">
        <v>5.1876006651279446E-3</v>
      </c>
    </row>
    <row r="19" spans="1:3">
      <c r="A19" s="8">
        <v>-1.2999999999999985</v>
      </c>
      <c r="B19" s="44">
        <v>0.17136859204780769</v>
      </c>
      <c r="C19" s="44">
        <v>5.34605187439589E-3</v>
      </c>
    </row>
    <row r="20" spans="1:3">
      <c r="A20" s="8">
        <v>-1.1999999999999984</v>
      </c>
      <c r="B20" s="44">
        <v>0.19418605498321331</v>
      </c>
      <c r="C20" s="44">
        <v>5.5082828184947457E-3</v>
      </c>
    </row>
    <row r="21" spans="1:3">
      <c r="A21" s="8">
        <v>-1.0999999999999983</v>
      </c>
      <c r="B21" s="44">
        <v>0.21785217703255097</v>
      </c>
      <c r="C21" s="44">
        <v>5.6743448211989756E-3</v>
      </c>
    </row>
    <row r="22" spans="1:3">
      <c r="A22" s="8">
        <v>-0.99999999999999833</v>
      </c>
      <c r="B22" s="44">
        <v>0.24197072451914375</v>
      </c>
      <c r="C22" s="44">
        <v>5.844288513985843E-3</v>
      </c>
    </row>
    <row r="23" spans="1:3">
      <c r="A23" s="8">
        <v>-0.89999999999999836</v>
      </c>
      <c r="B23" s="44">
        <v>0.26608524989875521</v>
      </c>
      <c r="C23" s="44">
        <v>6.0181637756157808E-3</v>
      </c>
    </row>
    <row r="24" spans="1:3">
      <c r="A24" s="8">
        <v>-0.79999999999999838</v>
      </c>
      <c r="B24" s="44">
        <v>0.28969155276148312</v>
      </c>
      <c r="C24" s="44">
        <v>6.196019670632243E-3</v>
      </c>
    </row>
    <row r="25" spans="1:3">
      <c r="A25" s="8">
        <v>-0.6999999999999984</v>
      </c>
      <c r="B25" s="44">
        <v>0.3122539333667616</v>
      </c>
      <c r="C25" s="44">
        <v>6.3779043868208091E-3</v>
      </c>
    </row>
    <row r="26" spans="1:3">
      <c r="A26" s="8">
        <v>-0.59999999999999842</v>
      </c>
      <c r="B26" s="44">
        <v>0.33322460289179995</v>
      </c>
      <c r="C26" s="44">
        <v>6.5638651716698072E-3</v>
      </c>
    </row>
    <row r="27" spans="1:3">
      <c r="A27" s="8">
        <v>-0.49999999999999845</v>
      </c>
      <c r="B27" s="44">
        <v>0.3520653267642998</v>
      </c>
      <c r="C27" s="44">
        <v>6.7539482678773567E-3</v>
      </c>
    </row>
    <row r="28" spans="1:3">
      <c r="A28" s="8">
        <v>-0.39999999999999847</v>
      </c>
      <c r="B28" s="44">
        <v>0.36827014030332356</v>
      </c>
      <c r="C28" s="44">
        <v>6.9481988479523941E-3</v>
      </c>
    </row>
    <row r="29" spans="1:3">
      <c r="A29" s="8">
        <v>-0.29999999999999849</v>
      </c>
      <c r="B29" s="44">
        <v>0.38138781546052425</v>
      </c>
      <c r="C29" s="44">
        <v>7.1466609479598434E-3</v>
      </c>
    </row>
    <row r="30" spans="1:3">
      <c r="A30" s="8">
        <v>-0.19999999999999848</v>
      </c>
      <c r="B30" s="44">
        <v>0.39104269397545599</v>
      </c>
      <c r="C30" s="44">
        <v>7.349377400462727E-3</v>
      </c>
    </row>
    <row r="31" spans="1:3">
      <c r="A31" s="8">
        <v>-9.9999999999998479E-2</v>
      </c>
      <c r="B31" s="44">
        <v>0.39695254747701186</v>
      </c>
      <c r="C31" s="44">
        <v>7.5563897667167007E-3</v>
      </c>
    </row>
    <row r="32" spans="1:3">
      <c r="A32" s="8">
        <v>0</v>
      </c>
      <c r="B32" s="44">
        <v>0.3989422804014327</v>
      </c>
      <c r="C32" s="44">
        <v>7.7677382681748579E-3</v>
      </c>
    </row>
    <row r="33" spans="1:3">
      <c r="A33" s="8">
        <v>0.1</v>
      </c>
      <c r="B33" s="44">
        <v>0.39695254747701181</v>
      </c>
      <c r="C33" s="44">
        <v>7.9834617173636952E-3</v>
      </c>
    </row>
    <row r="34" spans="1:3">
      <c r="A34" s="8">
        <v>0.2</v>
      </c>
      <c r="B34" s="44">
        <v>0.39104269397545588</v>
      </c>
      <c r="C34" s="44">
        <v>8.2035974481931909E-3</v>
      </c>
    </row>
    <row r="35" spans="1:3">
      <c r="A35" s="8">
        <v>0.30000000000000004</v>
      </c>
      <c r="B35" s="44">
        <v>0.38138781546052408</v>
      </c>
      <c r="C35" s="44">
        <v>8.4281812457668668E-3</v>
      </c>
    </row>
    <row r="36" spans="1:3">
      <c r="A36" s="8">
        <v>0.4</v>
      </c>
      <c r="B36" s="44">
        <v>0.36827014030332333</v>
      </c>
      <c r="C36" s="44">
        <v>8.6572472757600379E-3</v>
      </c>
    </row>
    <row r="37" spans="1:3">
      <c r="A37" s="8">
        <v>0.5</v>
      </c>
      <c r="B37" s="44">
        <v>0.35206532676429952</v>
      </c>
      <c r="C37" s="44">
        <v>8.8908280134370465E-3</v>
      </c>
    </row>
    <row r="38" spans="1:3">
      <c r="A38" s="8">
        <v>0.6</v>
      </c>
      <c r="B38" s="44">
        <v>0.33322460289179967</v>
      </c>
      <c r="C38" s="44">
        <v>9.1289541723805351E-3</v>
      </c>
    </row>
    <row r="39" spans="1:3">
      <c r="A39" s="8">
        <v>0.7</v>
      </c>
      <c r="B39" s="44">
        <v>0.31225393336676127</v>
      </c>
      <c r="C39" s="44">
        <v>9.3716546330084322E-3</v>
      </c>
    </row>
    <row r="40" spans="1:3">
      <c r="A40" s="8">
        <v>0.79999999999999993</v>
      </c>
      <c r="B40" s="44">
        <v>0.28969155276148278</v>
      </c>
      <c r="C40" s="44">
        <v>9.6189563709565013E-3</v>
      </c>
    </row>
    <row r="41" spans="1:3">
      <c r="A41" s="8">
        <v>0.89999999999999991</v>
      </c>
      <c r="B41" s="44">
        <v>0.26608524989875487</v>
      </c>
      <c r="C41" s="44">
        <v>9.8708843854065469E-3</v>
      </c>
    </row>
    <row r="42" spans="1:3">
      <c r="A42" s="8">
        <v>0.99999999999999989</v>
      </c>
      <c r="B42" s="44">
        <v>0.24197072451914342</v>
      </c>
      <c r="C42" s="44">
        <v>1.0127461627442847E-2</v>
      </c>
    </row>
    <row r="43" spans="1:3">
      <c r="A43" s="8">
        <v>1.0999999999999999</v>
      </c>
      <c r="B43" s="44">
        <v>0.21785217703255058</v>
      </c>
      <c r="C43" s="44">
        <v>1.0388708928521119E-2</v>
      </c>
    </row>
    <row r="44" spans="1:3">
      <c r="A44" s="8">
        <v>1.2</v>
      </c>
      <c r="B44" s="44">
        <v>0.19418605498321295</v>
      </c>
      <c r="C44" s="44">
        <v>1.0654644929136767E-2</v>
      </c>
    </row>
    <row r="45" spans="1:3">
      <c r="A45" s="8">
        <v>1.3</v>
      </c>
      <c r="B45" s="44">
        <v>0.17136859204780736</v>
      </c>
      <c r="C45" s="44">
        <v>1.0925286007780951E-2</v>
      </c>
    </row>
    <row r="46" spans="1:3">
      <c r="A46" s="8">
        <v>1.4000000000000001</v>
      </c>
      <c r="B46" s="44">
        <v>0.14972746563574482</v>
      </c>
      <c r="C46" s="44">
        <v>1.1200646210274934E-2</v>
      </c>
    </row>
    <row r="47" spans="1:3">
      <c r="A47" s="8">
        <v>1.5000000000000002</v>
      </c>
      <c r="B47" s="44">
        <v>0.12951759566589166</v>
      </c>
      <c r="C47" s="44">
        <v>1.1480737179575033E-2</v>
      </c>
    </row>
    <row r="48" spans="1:3">
      <c r="A48" s="8">
        <v>1.6000000000000003</v>
      </c>
      <c r="B48" s="44">
        <v>0.11092083467945553</v>
      </c>
      <c r="C48" s="44">
        <v>1.1765568086142177E-2</v>
      </c>
    </row>
    <row r="49" spans="1:3">
      <c r="A49" s="8">
        <v>1.7000000000000004</v>
      </c>
      <c r="B49" s="44">
        <v>9.4049077376886864E-2</v>
      </c>
      <c r="C49" s="44">
        <v>1.2055145558971641E-2</v>
      </c>
    </row>
    <row r="50" spans="1:3">
      <c r="A50" s="8">
        <v>1.8000000000000005</v>
      </c>
      <c r="B50" s="44">
        <v>7.8950158300894094E-2</v>
      </c>
      <c r="C50" s="44">
        <v>1.2349473617380133E-2</v>
      </c>
    </row>
    <row r="51" spans="1:3">
      <c r="A51" s="8">
        <v>1.9000000000000006</v>
      </c>
      <c r="B51" s="44">
        <v>6.5615814774676526E-2</v>
      </c>
      <c r="C51" s="44">
        <v>1.2648553603648702E-2</v>
      </c>
    </row>
    <row r="52" spans="1:3">
      <c r="A52" s="8">
        <v>2.0000000000000004</v>
      </c>
      <c r="B52" s="44">
        <v>5.3990966513188007E-2</v>
      </c>
      <c r="C52" s="44">
        <v>1.2952384116621187E-2</v>
      </c>
    </row>
    <row r="53" spans="1:3">
      <c r="A53" s="8">
        <v>2.1000000000000005</v>
      </c>
      <c r="B53" s="44">
        <v>4.3983595980427156E-2</v>
      </c>
      <c r="C53" s="44">
        <v>1.3260960946359229E-2</v>
      </c>
    </row>
    <row r="54" spans="1:3">
      <c r="A54" s="8">
        <v>2.2000000000000006</v>
      </c>
      <c r="B54" s="44">
        <v>3.547459284623139E-2</v>
      </c>
      <c r="C54" s="44">
        <v>1.3574277009955631E-2</v>
      </c>
    </row>
    <row r="55" spans="1:3">
      <c r="A55" s="8">
        <v>2.3000000000000007</v>
      </c>
      <c r="B55" s="44">
        <v>2.832703774160112E-2</v>
      </c>
      <c r="C55" s="44">
        <v>1.3892322288608957E-2</v>
      </c>
    </row>
    <row r="56" spans="1:3">
      <c r="A56" s="8">
        <v>2.4000000000000008</v>
      </c>
      <c r="B56" s="44">
        <v>2.2394530294842851E-2</v>
      </c>
      <c r="C56" s="44">
        <v>1.4215083766062921E-2</v>
      </c>
    </row>
    <row r="57" spans="1:3">
      <c r="A57" s="8">
        <v>2.5000000000000009</v>
      </c>
      <c r="B57" s="44">
        <v>1.7528300493568502E-2</v>
      </c>
      <c r="C57" s="44">
        <v>1.4542545368514627E-2</v>
      </c>
    </row>
    <row r="58" spans="1:3">
      <c r="A58" s="8">
        <v>2.600000000000001</v>
      </c>
      <c r="B58" s="44">
        <v>1.3582969233685583E-2</v>
      </c>
      <c r="C58" s="44">
        <v>1.4874687906096295E-2</v>
      </c>
    </row>
    <row r="59" spans="1:3">
      <c r="A59" s="8">
        <v>2.7000000000000011</v>
      </c>
      <c r="B59" s="44">
        <v>1.0420934814422567E-2</v>
      </c>
      <c r="C59" s="44">
        <v>1.5211489016035393E-2</v>
      </c>
    </row>
    <row r="60" spans="1:3">
      <c r="A60" s="8">
        <v>2.8000000000000012</v>
      </c>
      <c r="B60" s="44">
        <v>7.9154515829799391E-3</v>
      </c>
      <c r="C60" s="44">
        <v>1.5552923107598104E-2</v>
      </c>
    </row>
    <row r="61" spans="1:3">
      <c r="A61" s="8">
        <v>2.9000000000000012</v>
      </c>
      <c r="B61" s="44">
        <v>5.9525324197758321E-3</v>
      </c>
      <c r="C61" s="44">
        <v>1.5898961308921208E-2</v>
      </c>
    </row>
    <row r="62" spans="1:3">
      <c r="A62" s="8">
        <v>3.0000000000000013</v>
      </c>
      <c r="B62" s="44">
        <v>4.431848411937991E-3</v>
      </c>
      <c r="C62" s="44">
        <v>1.6249571415837213E-2</v>
      </c>
    </row>
  </sheetData>
  <mergeCells count="1">
    <mergeCell ref="A1:J1"/>
  </mergeCells>
  <pageMargins left="0.75" right="0.75" top="1" bottom="1" header="0.5" footer="0.5"/>
  <drawing r:id="rId1"/>
  <legacyDrawing r:id="rId2"/>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dimension ref="A1:R17"/>
  <sheetViews>
    <sheetView workbookViewId="0">
      <selection sqref="A1:R1"/>
    </sheetView>
  </sheetViews>
  <sheetFormatPr defaultColWidth="11" defaultRowHeight="15.75"/>
  <cols>
    <col min="1" max="1" width="10.375" customWidth="1"/>
    <col min="2" max="2" width="18" customWidth="1"/>
  </cols>
  <sheetData>
    <row r="1" spans="1:18" ht="38.1" customHeight="1">
      <c r="A1" s="70" t="s">
        <v>91</v>
      </c>
      <c r="B1" s="70"/>
      <c r="C1" s="70"/>
      <c r="D1" s="70"/>
      <c r="E1" s="70"/>
      <c r="F1" s="70"/>
      <c r="G1" s="70"/>
      <c r="H1" s="70"/>
      <c r="I1" s="70"/>
      <c r="J1" s="70"/>
      <c r="K1" s="70"/>
      <c r="L1" s="70"/>
      <c r="M1" s="70"/>
      <c r="N1" s="70"/>
      <c r="O1" s="70"/>
      <c r="P1" s="70"/>
      <c r="Q1" s="70"/>
      <c r="R1" s="70"/>
    </row>
    <row r="3" spans="1:18">
      <c r="B3" s="4"/>
      <c r="C3" s="46" t="s">
        <v>32</v>
      </c>
      <c r="D3" s="46" t="s">
        <v>5</v>
      </c>
      <c r="E3" s="46" t="s">
        <v>56</v>
      </c>
    </row>
    <row r="4" spans="1:18">
      <c r="B4" s="22" t="s">
        <v>64</v>
      </c>
      <c r="C4" s="12">
        <v>8.5315928653430007</v>
      </c>
      <c r="D4" s="12">
        <v>2.7168691665885398</v>
      </c>
      <c r="E4" s="12">
        <v>35.224047050659898</v>
      </c>
    </row>
    <row r="5" spans="1:18">
      <c r="B5" s="22" t="s">
        <v>65</v>
      </c>
      <c r="C5" s="12">
        <v>16.137338565490001</v>
      </c>
      <c r="D5" s="12">
        <v>6.4162376453623802</v>
      </c>
      <c r="E5" s="12">
        <v>31.865042600258299</v>
      </c>
    </row>
    <row r="6" spans="1:18">
      <c r="B6" s="22" t="s">
        <v>66</v>
      </c>
      <c r="C6" s="12">
        <v>24.071817209733702</v>
      </c>
      <c r="D6" s="12">
        <v>14.660503709111101</v>
      </c>
      <c r="E6" s="12">
        <v>20.405206254116599</v>
      </c>
    </row>
    <row r="7" spans="1:18">
      <c r="B7" s="22" t="s">
        <v>67</v>
      </c>
      <c r="C7" s="12">
        <v>24.587748294909801</v>
      </c>
      <c r="D7" s="12">
        <v>21.4139021011806</v>
      </c>
      <c r="E7" s="12">
        <v>8.89270574018445</v>
      </c>
    </row>
    <row r="8" spans="1:18">
      <c r="B8" s="22" t="s">
        <v>68</v>
      </c>
      <c r="C8" s="12">
        <v>16.7483442227282</v>
      </c>
      <c r="D8" s="12">
        <v>23.891083755494101</v>
      </c>
      <c r="E8" s="12">
        <v>2.8598847721449001</v>
      </c>
    </row>
    <row r="9" spans="1:18">
      <c r="B9" s="22" t="s">
        <v>69</v>
      </c>
      <c r="C9" s="12">
        <v>7.7630262704136399</v>
      </c>
      <c r="D9" s="12">
        <v>18.7735112841561</v>
      </c>
      <c r="E9" s="12">
        <v>0.70923109606357004</v>
      </c>
    </row>
    <row r="10" spans="1:18">
      <c r="B10" s="22" t="s">
        <v>70</v>
      </c>
      <c r="C10" s="12">
        <v>2.1601325713816699</v>
      </c>
      <c r="D10" s="12">
        <v>12.127892338107101</v>
      </c>
      <c r="E10" s="12">
        <v>4.3882486572262097E-2</v>
      </c>
    </row>
    <row r="14" spans="1:18">
      <c r="C14" s="46" t="s">
        <v>32</v>
      </c>
      <c r="D14" s="46" t="s">
        <v>5</v>
      </c>
      <c r="E14" s="46" t="s">
        <v>56</v>
      </c>
    </row>
    <row r="15" spans="1:18">
      <c r="A15" s="71" t="s">
        <v>90</v>
      </c>
      <c r="B15" s="4" t="s">
        <v>82</v>
      </c>
      <c r="C15" s="12">
        <f>_xlfn.STDEV.S(C4:C10)</f>
        <v>8.505663583974842</v>
      </c>
      <c r="D15" s="12">
        <f t="shared" ref="D15:E15" si="0">_xlfn.STDEV.S(D4:D10)</f>
        <v>7.7865055141956265</v>
      </c>
      <c r="E15" s="12">
        <f t="shared" si="0"/>
        <v>14.897871967480777</v>
      </c>
    </row>
    <row r="16" spans="1:18">
      <c r="A16" s="71"/>
      <c r="B16" s="4" t="s">
        <v>85</v>
      </c>
      <c r="C16" s="12">
        <f>KURT(C4:C10)</f>
        <v>-1.3870405006700155</v>
      </c>
      <c r="D16" s="12">
        <f t="shared" ref="D16:E16" si="1">KURT(D4:D10)</f>
        <v>-1.1764141019819778</v>
      </c>
      <c r="E16" s="12">
        <f t="shared" si="1"/>
        <v>-1.7800531677393061</v>
      </c>
    </row>
    <row r="17" spans="1:5">
      <c r="A17" s="71"/>
      <c r="B17" s="4" t="s">
        <v>86</v>
      </c>
      <c r="C17" s="12">
        <f>SKEW(C4:C10)</f>
        <v>-7.5457635435427509E-2</v>
      </c>
      <c r="D17" s="12">
        <f t="shared" ref="D17:E17" si="2">SKEW(D4:D10)</f>
        <v>-0.34938524320921122</v>
      </c>
      <c r="E17" s="12">
        <f t="shared" si="2"/>
        <v>0.55055400740882021</v>
      </c>
    </row>
  </sheetData>
  <mergeCells count="2">
    <mergeCell ref="A15:A17"/>
    <mergeCell ref="A1:R1"/>
  </mergeCells>
  <pageMargins left="0.75" right="0.75" top="1" bottom="1" header="0.5" footer="0.5"/>
  <drawing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dimension ref="A1:N33"/>
  <sheetViews>
    <sheetView workbookViewId="0">
      <selection sqref="A1:D1"/>
    </sheetView>
  </sheetViews>
  <sheetFormatPr defaultColWidth="11" defaultRowHeight="15.75"/>
  <cols>
    <col min="1" max="1" width="21.875" customWidth="1"/>
    <col min="2" max="2" width="21.875" style="7" customWidth="1"/>
    <col min="3" max="3" width="21.875" customWidth="1"/>
    <col min="4" max="4" width="21.875" style="7" customWidth="1"/>
  </cols>
  <sheetData>
    <row r="1" spans="1:14" ht="68.099999999999994" customHeight="1">
      <c r="A1" s="53" t="s">
        <v>114</v>
      </c>
      <c r="B1" s="54"/>
      <c r="C1" s="54"/>
      <c r="D1" s="54"/>
      <c r="F1" s="10" t="s">
        <v>73</v>
      </c>
      <c r="N1" t="s">
        <v>73</v>
      </c>
    </row>
    <row r="2" spans="1:14">
      <c r="A2" s="4" t="s">
        <v>0</v>
      </c>
      <c r="B2" s="8" t="s">
        <v>1</v>
      </c>
      <c r="C2" s="4" t="s">
        <v>0</v>
      </c>
      <c r="D2" s="8" t="s">
        <v>1</v>
      </c>
    </row>
    <row r="3" spans="1:14">
      <c r="A3" s="5" t="s">
        <v>2</v>
      </c>
      <c r="B3" s="9">
        <v>612.67553630545297</v>
      </c>
      <c r="C3" s="5" t="s">
        <v>33</v>
      </c>
      <c r="D3" s="9">
        <v>484.319297801971</v>
      </c>
    </row>
    <row r="4" spans="1:14">
      <c r="A4" s="5" t="s">
        <v>3</v>
      </c>
      <c r="B4" s="9">
        <v>573.46831429663996</v>
      </c>
      <c r="C4" s="5" t="s">
        <v>34</v>
      </c>
      <c r="D4" s="9">
        <v>482.16941566331701</v>
      </c>
    </row>
    <row r="5" spans="1:14">
      <c r="A5" s="5" t="s">
        <v>4</v>
      </c>
      <c r="B5" s="9">
        <v>561.24109645455098</v>
      </c>
      <c r="C5" s="5" t="s">
        <v>35</v>
      </c>
      <c r="D5" s="9">
        <v>481.64474400632503</v>
      </c>
    </row>
    <row r="6" spans="1:14">
      <c r="A6" s="5" t="s">
        <v>5</v>
      </c>
      <c r="B6" s="9">
        <v>553.76665914361399</v>
      </c>
      <c r="C6" s="5" t="s">
        <v>36</v>
      </c>
      <c r="D6" s="9">
        <v>481.36678627921202</v>
      </c>
    </row>
    <row r="7" spans="1:14">
      <c r="A7" s="5" t="s">
        <v>6</v>
      </c>
      <c r="B7" s="9">
        <v>538.13449473391802</v>
      </c>
      <c r="C7" s="5" t="s">
        <v>37</v>
      </c>
      <c r="D7" s="9">
        <v>478.82327743335799</v>
      </c>
    </row>
    <row r="8" spans="1:14">
      <c r="A8" s="5" t="s">
        <v>7</v>
      </c>
      <c r="B8" s="9">
        <v>536.40691823420798</v>
      </c>
      <c r="C8" s="5" t="s">
        <v>38</v>
      </c>
      <c r="D8" s="9">
        <v>478.26063590301101</v>
      </c>
    </row>
    <row r="9" spans="1:14">
      <c r="A9" s="5" t="s">
        <v>8</v>
      </c>
      <c r="B9" s="9">
        <v>534.96508297892001</v>
      </c>
      <c r="C9" s="5" t="s">
        <v>39</v>
      </c>
      <c r="D9" s="9">
        <v>477.04445501548798</v>
      </c>
    </row>
    <row r="10" spans="1:14">
      <c r="A10" s="5" t="s">
        <v>9</v>
      </c>
      <c r="B10" s="9">
        <v>530.93100395039596</v>
      </c>
      <c r="C10" s="5" t="s">
        <v>40</v>
      </c>
      <c r="D10" s="9">
        <v>471.131460759248</v>
      </c>
    </row>
    <row r="11" spans="1:14">
      <c r="A11" s="5" t="s">
        <v>10</v>
      </c>
      <c r="B11" s="9">
        <v>522.97175819268102</v>
      </c>
      <c r="C11" s="5" t="s">
        <v>41</v>
      </c>
      <c r="D11" s="9">
        <v>466.48143014930997</v>
      </c>
    </row>
    <row r="12" spans="1:14">
      <c r="A12" s="5" t="s">
        <v>11</v>
      </c>
      <c r="B12" s="9">
        <v>520.54552167678605</v>
      </c>
      <c r="C12" s="5" t="s">
        <v>42</v>
      </c>
      <c r="D12" s="9">
        <v>452.973426858908</v>
      </c>
    </row>
    <row r="13" spans="1:14">
      <c r="A13" s="5" t="s">
        <v>12</v>
      </c>
      <c r="B13" s="9">
        <v>518.75033528297899</v>
      </c>
      <c r="C13" s="5" t="s">
        <v>43</v>
      </c>
      <c r="D13" s="9">
        <v>448.85913024760498</v>
      </c>
    </row>
    <row r="14" spans="1:14">
      <c r="A14" s="5" t="s">
        <v>13</v>
      </c>
      <c r="B14" s="9">
        <v>518.07039959595102</v>
      </c>
      <c r="C14" s="5" t="s">
        <v>44</v>
      </c>
      <c r="D14" s="9">
        <v>447.98441497895499</v>
      </c>
    </row>
    <row r="15" spans="1:14">
      <c r="A15" s="5" t="s">
        <v>14</v>
      </c>
      <c r="B15" s="9">
        <v>517.50109681795504</v>
      </c>
      <c r="C15" s="5" t="s">
        <v>45</v>
      </c>
      <c r="D15" s="9">
        <v>444.55424278764298</v>
      </c>
    </row>
    <row r="16" spans="1:14">
      <c r="A16" s="5" t="s">
        <v>15</v>
      </c>
      <c r="B16" s="9">
        <v>514.52924472735697</v>
      </c>
      <c r="C16" s="5" t="s">
        <v>46</v>
      </c>
      <c r="D16" s="9">
        <v>438.738259877416</v>
      </c>
    </row>
    <row r="17" spans="1:4">
      <c r="A17" s="5" t="s">
        <v>16</v>
      </c>
      <c r="B17" s="9">
        <v>513.52505581992898</v>
      </c>
      <c r="C17" s="5" t="s">
        <v>47</v>
      </c>
      <c r="D17" s="9">
        <v>431.79840850507901</v>
      </c>
    </row>
    <row r="18" spans="1:4">
      <c r="A18" s="5" t="s">
        <v>17</v>
      </c>
      <c r="B18" s="9">
        <v>511.338207501184</v>
      </c>
      <c r="C18" s="5" t="s">
        <v>48</v>
      </c>
      <c r="D18" s="9">
        <v>426.73749129301098</v>
      </c>
    </row>
    <row r="19" spans="1:4">
      <c r="A19" s="5" t="s">
        <v>18</v>
      </c>
      <c r="B19" s="9">
        <v>505.54074324980098</v>
      </c>
      <c r="C19" s="5" t="s">
        <v>49</v>
      </c>
      <c r="D19" s="9">
        <v>422.63235540551898</v>
      </c>
    </row>
    <row r="20" spans="1:4">
      <c r="A20" s="5" t="s">
        <v>19</v>
      </c>
      <c r="B20" s="9">
        <v>504.15076631112299</v>
      </c>
      <c r="C20" s="5" t="s">
        <v>50</v>
      </c>
      <c r="D20" s="9">
        <v>420.51296761905297</v>
      </c>
    </row>
    <row r="21" spans="1:4">
      <c r="A21" s="5" t="s">
        <v>20</v>
      </c>
      <c r="B21" s="9">
        <v>501.497460196644</v>
      </c>
      <c r="C21" s="5" t="s">
        <v>51</v>
      </c>
      <c r="D21" s="9">
        <v>413.281466667708</v>
      </c>
    </row>
    <row r="22" spans="1:4">
      <c r="A22" s="5" t="s">
        <v>21</v>
      </c>
      <c r="B22" s="9">
        <v>501.12742239095201</v>
      </c>
      <c r="C22" s="5" t="s">
        <v>52</v>
      </c>
      <c r="D22" s="9">
        <v>409.626613284347</v>
      </c>
    </row>
    <row r="23" spans="1:4">
      <c r="A23" s="5" t="s">
        <v>22</v>
      </c>
      <c r="B23" s="9">
        <v>500.02675662541401</v>
      </c>
      <c r="C23" s="5" t="s">
        <v>53</v>
      </c>
      <c r="D23" s="9">
        <v>409.29156793771602</v>
      </c>
    </row>
    <row r="24" spans="1:4">
      <c r="A24" s="5" t="s">
        <v>23</v>
      </c>
      <c r="B24" s="9">
        <v>499.74990282758603</v>
      </c>
      <c r="C24" s="5" t="s">
        <v>54</v>
      </c>
      <c r="D24" s="9">
        <v>406.99986698879297</v>
      </c>
    </row>
    <row r="25" spans="1:4">
      <c r="A25" s="5" t="s">
        <v>24</v>
      </c>
      <c r="B25" s="9">
        <v>498.95788231768</v>
      </c>
      <c r="C25" s="5" t="s">
        <v>55</v>
      </c>
      <c r="D25" s="9">
        <v>394.32933335631401</v>
      </c>
    </row>
    <row r="26" spans="1:4">
      <c r="A26" s="5" t="s">
        <v>25</v>
      </c>
      <c r="B26" s="9">
        <v>494.98467432064001</v>
      </c>
      <c r="C26" s="5" t="s">
        <v>56</v>
      </c>
      <c r="D26" s="9">
        <v>391.45988895417503</v>
      </c>
    </row>
    <row r="27" spans="1:4">
      <c r="A27" s="5" t="s">
        <v>26</v>
      </c>
      <c r="B27" s="9">
        <v>493.93423089631602</v>
      </c>
      <c r="C27" s="5" t="s">
        <v>57</v>
      </c>
      <c r="D27" s="9">
        <v>388.431709907141</v>
      </c>
    </row>
    <row r="28" spans="1:4">
      <c r="A28" s="5" t="s">
        <v>27</v>
      </c>
      <c r="B28" s="9">
        <v>492.79569723949197</v>
      </c>
      <c r="C28" s="5" t="s">
        <v>58</v>
      </c>
      <c r="D28" s="9">
        <v>387.824629620248</v>
      </c>
    </row>
    <row r="29" spans="1:4">
      <c r="A29" s="5" t="s">
        <v>28</v>
      </c>
      <c r="B29" s="9">
        <v>490.57102141135903</v>
      </c>
      <c r="C29" s="5" t="s">
        <v>59</v>
      </c>
      <c r="D29" s="9">
        <v>385.595556395556</v>
      </c>
    </row>
    <row r="30" spans="1:4">
      <c r="A30" s="5" t="s">
        <v>29</v>
      </c>
      <c r="B30" s="9">
        <v>489.845098037208</v>
      </c>
      <c r="C30" s="5" t="s">
        <v>60</v>
      </c>
      <c r="D30" s="9">
        <v>376.48860107282098</v>
      </c>
    </row>
    <row r="31" spans="1:4">
      <c r="A31" s="5" t="s">
        <v>30</v>
      </c>
      <c r="B31" s="9">
        <v>489.37307034875499</v>
      </c>
      <c r="C31" s="5" t="s">
        <v>61</v>
      </c>
      <c r="D31" s="9">
        <v>376.44839863470003</v>
      </c>
    </row>
    <row r="32" spans="1:4">
      <c r="A32" s="5" t="s">
        <v>31</v>
      </c>
      <c r="B32" s="9">
        <v>487.06318134390301</v>
      </c>
      <c r="C32" s="5" t="s">
        <v>62</v>
      </c>
      <c r="D32" s="9">
        <v>375.11445168174799</v>
      </c>
    </row>
    <row r="33" spans="1:4">
      <c r="A33" s="5" t="s">
        <v>32</v>
      </c>
      <c r="B33" s="9">
        <v>485.32118101255298</v>
      </c>
      <c r="C33" s="5" t="s">
        <v>63</v>
      </c>
      <c r="D33" s="9">
        <v>368.10254712735599</v>
      </c>
    </row>
  </sheetData>
  <mergeCells count="1">
    <mergeCell ref="A1:D1"/>
  </mergeCells>
  <pageMargins left="0.75" right="0.75" top="1" bottom="1" header="0.5" footer="0.5"/>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dimension ref="A1:P34"/>
  <sheetViews>
    <sheetView workbookViewId="0">
      <selection activeCell="A2" sqref="A2"/>
    </sheetView>
  </sheetViews>
  <sheetFormatPr defaultColWidth="11" defaultRowHeight="15.75"/>
  <cols>
    <col min="1" max="1" width="19.125" customWidth="1"/>
    <col min="2" max="2" width="8.625" style="11" customWidth="1"/>
    <col min="3" max="8" width="7.5" style="11" bestFit="1" customWidth="1"/>
    <col min="9" max="9" width="19.125" customWidth="1"/>
    <col min="10" max="10" width="8.375" style="2" customWidth="1"/>
    <col min="11" max="16" width="7.5" style="2" bestFit="1" customWidth="1"/>
  </cols>
  <sheetData>
    <row r="1" spans="1:16" ht="57.95" customHeight="1">
      <c r="A1" s="54" t="s">
        <v>115</v>
      </c>
      <c r="B1" s="54"/>
      <c r="C1" s="54"/>
      <c r="D1" s="54"/>
      <c r="E1" s="54"/>
      <c r="F1" s="54"/>
      <c r="G1" s="54"/>
      <c r="H1" s="54"/>
      <c r="I1" s="54"/>
      <c r="J1" s="54"/>
      <c r="K1" s="54"/>
      <c r="L1" s="54"/>
      <c r="M1" s="54"/>
      <c r="N1" s="54"/>
      <c r="O1" s="54"/>
      <c r="P1" s="54"/>
    </row>
    <row r="2" spans="1:16" s="16" customFormat="1" ht="31.5">
      <c r="A2" s="13" t="s">
        <v>0</v>
      </c>
      <c r="B2" s="14" t="s">
        <v>64</v>
      </c>
      <c r="C2" s="15" t="s">
        <v>65</v>
      </c>
      <c r="D2" s="15" t="s">
        <v>66</v>
      </c>
      <c r="E2" s="15" t="s">
        <v>67</v>
      </c>
      <c r="F2" s="15" t="s">
        <v>68</v>
      </c>
      <c r="G2" s="15" t="s">
        <v>69</v>
      </c>
      <c r="H2" s="15" t="s">
        <v>70</v>
      </c>
      <c r="I2" s="13" t="s">
        <v>0</v>
      </c>
      <c r="J2" s="14" t="s">
        <v>64</v>
      </c>
      <c r="K2" s="15" t="s">
        <v>65</v>
      </c>
      <c r="L2" s="15" t="s">
        <v>66</v>
      </c>
      <c r="M2" s="15" t="s">
        <v>67</v>
      </c>
      <c r="N2" s="15" t="s">
        <v>68</v>
      </c>
      <c r="O2" s="15" t="s">
        <v>69</v>
      </c>
      <c r="P2" s="15" t="s">
        <v>70</v>
      </c>
    </row>
    <row r="3" spans="1:16">
      <c r="A3" s="4" t="s">
        <v>2</v>
      </c>
      <c r="B3" s="12">
        <v>0.84690600080457901</v>
      </c>
      <c r="C3" s="12">
        <v>2.9467374705866001</v>
      </c>
      <c r="D3" s="12">
        <v>7.5098156407126799</v>
      </c>
      <c r="E3" s="12">
        <v>13.101390814038901</v>
      </c>
      <c r="F3" s="12">
        <v>20.171799121499401</v>
      </c>
      <c r="G3" s="12">
        <v>24.5952368450017</v>
      </c>
      <c r="H3" s="12">
        <v>30.8281141073561</v>
      </c>
      <c r="I3" s="4" t="s">
        <v>37</v>
      </c>
      <c r="J3" s="12">
        <v>8.7442310888884194</v>
      </c>
      <c r="K3" s="12">
        <v>17.274074889826998</v>
      </c>
      <c r="L3" s="12">
        <v>25.9361255005003</v>
      </c>
      <c r="M3" s="12">
        <v>24.599829070062601</v>
      </c>
      <c r="N3" s="12">
        <v>15.384642613397601</v>
      </c>
      <c r="O3" s="12">
        <v>6.6244753629030502</v>
      </c>
      <c r="P3" s="12">
        <v>1.43662147442099</v>
      </c>
    </row>
    <row r="4" spans="1:16">
      <c r="A4" s="4" t="s">
        <v>11</v>
      </c>
      <c r="B4" s="12">
        <v>1.97593117164319</v>
      </c>
      <c r="C4" s="12">
        <v>8.5685522991639491</v>
      </c>
      <c r="D4" s="12">
        <v>22.000682781681299</v>
      </c>
      <c r="E4" s="12">
        <v>29.425372437005599</v>
      </c>
      <c r="F4" s="12">
        <v>23.430872328426499</v>
      </c>
      <c r="G4" s="12">
        <v>11.007300286874299</v>
      </c>
      <c r="H4" s="12">
        <v>3.59128869520511</v>
      </c>
      <c r="I4" s="4" t="s">
        <v>29</v>
      </c>
      <c r="J4" s="12">
        <v>8.7952308674699609</v>
      </c>
      <c r="K4" s="12">
        <v>15.536145769187</v>
      </c>
      <c r="L4" s="12">
        <v>22.320669113681699</v>
      </c>
      <c r="M4" s="12">
        <v>23.623028796337898</v>
      </c>
      <c r="N4" s="12">
        <v>18.494237374267399</v>
      </c>
      <c r="O4" s="12">
        <v>8.5874069088040894</v>
      </c>
      <c r="P4" s="12">
        <v>2.6432811702519499</v>
      </c>
    </row>
    <row r="5" spans="1:16">
      <c r="A5" s="4" t="s">
        <v>3</v>
      </c>
      <c r="B5" s="12">
        <v>2.1971009080569299</v>
      </c>
      <c r="C5" s="12">
        <v>6.0574839152954096</v>
      </c>
      <c r="D5" s="12">
        <v>12.207455948738501</v>
      </c>
      <c r="E5" s="12">
        <v>17.545973193978099</v>
      </c>
      <c r="F5" s="12">
        <v>21.952677201793499</v>
      </c>
      <c r="G5" s="12">
        <v>21.015954881947401</v>
      </c>
      <c r="H5" s="12">
        <v>19.023353950190199</v>
      </c>
      <c r="I5" s="4" t="s">
        <v>31</v>
      </c>
      <c r="J5" s="12">
        <v>8.8928190130374194</v>
      </c>
      <c r="K5" s="12">
        <v>16.013259813783399</v>
      </c>
      <c r="L5" s="12">
        <v>22.777921136962899</v>
      </c>
      <c r="M5" s="12">
        <v>24.021764177323799</v>
      </c>
      <c r="N5" s="12">
        <v>17.660411843050198</v>
      </c>
      <c r="O5" s="12">
        <v>8.5148412421010899</v>
      </c>
      <c r="P5" s="12">
        <v>2.1189827737411102</v>
      </c>
    </row>
    <row r="6" spans="1:16">
      <c r="A6" s="4" t="s">
        <v>4</v>
      </c>
      <c r="B6" s="12">
        <v>2.5745699513832001</v>
      </c>
      <c r="C6" s="12">
        <v>5.9424086441310404</v>
      </c>
      <c r="D6" s="12">
        <v>12.015583604544499</v>
      </c>
      <c r="E6" s="12">
        <v>19.693816902719401</v>
      </c>
      <c r="F6" s="12">
        <v>26.0679129323767</v>
      </c>
      <c r="G6" s="12">
        <v>21.447756303112602</v>
      </c>
      <c r="H6" s="12">
        <v>12.2579516617326</v>
      </c>
      <c r="I6" s="4" t="s">
        <v>40</v>
      </c>
      <c r="J6" s="12">
        <v>9.4996401327646698</v>
      </c>
      <c r="K6" s="12">
        <v>20.369806537604301</v>
      </c>
      <c r="L6" s="12">
        <v>26.705790945608499</v>
      </c>
      <c r="M6" s="12">
        <v>22.948326868477501</v>
      </c>
      <c r="N6" s="12">
        <v>13.4921339791383</v>
      </c>
      <c r="O6" s="12">
        <v>5.3565590973033004</v>
      </c>
      <c r="P6" s="12">
        <v>1.6277424391033599</v>
      </c>
    </row>
    <row r="7" spans="1:16">
      <c r="A7" s="4" t="s">
        <v>5</v>
      </c>
      <c r="B7" s="12">
        <v>2.7168691665885398</v>
      </c>
      <c r="C7" s="12">
        <v>6.4162376453623802</v>
      </c>
      <c r="D7" s="12">
        <v>14.660503709111101</v>
      </c>
      <c r="E7" s="12">
        <v>21.4139021011806</v>
      </c>
      <c r="F7" s="12">
        <v>23.891083755494101</v>
      </c>
      <c r="G7" s="12">
        <v>18.7735112841561</v>
      </c>
      <c r="H7" s="12">
        <v>12.127892338107101</v>
      </c>
      <c r="I7" s="4" t="s">
        <v>38</v>
      </c>
      <c r="J7" s="12">
        <v>9.5465839988971393</v>
      </c>
      <c r="K7" s="12">
        <v>17.525331661004302</v>
      </c>
      <c r="L7" s="12">
        <v>24.686247158619</v>
      </c>
      <c r="M7" s="12">
        <v>23.929314907719899</v>
      </c>
      <c r="N7" s="12">
        <v>16.301603321385699</v>
      </c>
      <c r="O7" s="12">
        <v>6.4577620879256799</v>
      </c>
      <c r="P7" s="12">
        <v>1.55315686444838</v>
      </c>
    </row>
    <row r="8" spans="1:16">
      <c r="A8" s="4" t="s">
        <v>7</v>
      </c>
      <c r="B8" s="12">
        <v>3.15721902324738</v>
      </c>
      <c r="C8" s="12">
        <v>7.9050828102792403</v>
      </c>
      <c r="D8" s="12">
        <v>16.9155258945028</v>
      </c>
      <c r="E8" s="12">
        <v>24.661323854480798</v>
      </c>
      <c r="F8" s="12">
        <v>23.690238609141499</v>
      </c>
      <c r="G8" s="12">
        <v>16.0403520869109</v>
      </c>
      <c r="H8" s="12">
        <v>7.6302577214373297</v>
      </c>
      <c r="I8" s="4" t="s">
        <v>39</v>
      </c>
      <c r="J8" s="12">
        <v>9.9005235831148006</v>
      </c>
      <c r="K8" s="12">
        <v>18.1611673084128</v>
      </c>
      <c r="L8" s="12">
        <v>25.267140357957</v>
      </c>
      <c r="M8" s="12">
        <v>22.9693513798838</v>
      </c>
      <c r="N8" s="12">
        <v>14.437640648923701</v>
      </c>
      <c r="O8" s="12">
        <v>7.1381340376946003</v>
      </c>
      <c r="P8" s="12">
        <v>2.1260426840133402</v>
      </c>
    </row>
    <row r="9" spans="1:16">
      <c r="A9" s="4" t="s">
        <v>6</v>
      </c>
      <c r="B9" s="12">
        <v>3.21732387819499</v>
      </c>
      <c r="C9" s="12">
        <v>7.5640962613599996</v>
      </c>
      <c r="D9" s="12">
        <v>16.434201986679302</v>
      </c>
      <c r="E9" s="12">
        <v>24.0117641459296</v>
      </c>
      <c r="F9" s="12">
        <v>24.435362404252199</v>
      </c>
      <c r="G9" s="12">
        <v>16.772276195185601</v>
      </c>
      <c r="H9" s="12">
        <v>7.5649751283982596</v>
      </c>
      <c r="I9" s="4" t="s">
        <v>35</v>
      </c>
      <c r="J9" s="12">
        <v>11.0765195681959</v>
      </c>
      <c r="K9" s="12">
        <v>16.3873413211988</v>
      </c>
      <c r="L9" s="12">
        <v>23.122751911880801</v>
      </c>
      <c r="M9" s="12">
        <v>22.0857994980834</v>
      </c>
      <c r="N9" s="12">
        <v>16.360944244172298</v>
      </c>
      <c r="O9" s="12">
        <v>7.84151790371335</v>
      </c>
      <c r="P9" s="12">
        <v>3.12512555275541</v>
      </c>
    </row>
    <row r="10" spans="1:16">
      <c r="A10" s="4" t="s">
        <v>14</v>
      </c>
      <c r="B10" s="12">
        <v>3.2828706444592699</v>
      </c>
      <c r="C10" s="12">
        <v>11.103734104485699</v>
      </c>
      <c r="D10" s="12">
        <v>22.080841554399399</v>
      </c>
      <c r="E10" s="12">
        <v>25.461914125558199</v>
      </c>
      <c r="F10" s="12">
        <v>21.3350433721832</v>
      </c>
      <c r="G10" s="12">
        <v>11.739673555590899</v>
      </c>
      <c r="H10" s="12">
        <v>4.9959226433234001</v>
      </c>
      <c r="I10" s="4" t="s">
        <v>45</v>
      </c>
      <c r="J10" s="12">
        <v>13.9783452781883</v>
      </c>
      <c r="K10" s="12">
        <v>26.8459539615388</v>
      </c>
      <c r="L10" s="12">
        <v>28.3221805154799</v>
      </c>
      <c r="M10" s="12">
        <v>19.231470168346</v>
      </c>
      <c r="N10" s="12">
        <v>8.4445444450795009</v>
      </c>
      <c r="O10" s="12">
        <v>2.5858496698520401</v>
      </c>
      <c r="P10" s="12">
        <v>0.59165596151551303</v>
      </c>
    </row>
    <row r="11" spans="1:16">
      <c r="A11" s="4" t="s">
        <v>12</v>
      </c>
      <c r="B11" s="12">
        <v>3.3447757960083599</v>
      </c>
      <c r="C11" s="12">
        <v>8.9231072386942092</v>
      </c>
      <c r="D11" s="12">
        <v>20.4906489736289</v>
      </c>
      <c r="E11" s="12">
        <v>28.8179017085826</v>
      </c>
      <c r="F11" s="12">
        <v>23.171460360826899</v>
      </c>
      <c r="G11" s="12">
        <v>11.708006103001299</v>
      </c>
      <c r="H11" s="12">
        <v>3.5440998192577999</v>
      </c>
      <c r="I11" s="4" t="s">
        <v>42</v>
      </c>
      <c r="J11" s="12">
        <v>14.453806474733801</v>
      </c>
      <c r="K11" s="12">
        <v>21.2353990005874</v>
      </c>
      <c r="L11" s="12">
        <v>27.156369966762401</v>
      </c>
      <c r="M11" s="12">
        <v>22.074384411078501</v>
      </c>
      <c r="N11" s="12">
        <v>11.177813164471701</v>
      </c>
      <c r="O11" s="12">
        <v>3.2563416842239401</v>
      </c>
      <c r="P11" s="12">
        <v>0.64588529814228801</v>
      </c>
    </row>
    <row r="12" spans="1:16">
      <c r="A12" s="4" t="s">
        <v>8</v>
      </c>
      <c r="B12" s="12">
        <v>3.4879839286777798</v>
      </c>
      <c r="C12" s="12">
        <v>10.589945296230599</v>
      </c>
      <c r="D12" s="12">
        <v>15.186558738956601</v>
      </c>
      <c r="E12" s="12">
        <v>22.6884751383995</v>
      </c>
      <c r="F12" s="12">
        <v>23.202850443136501</v>
      </c>
      <c r="G12" s="12">
        <v>17.445295434431099</v>
      </c>
      <c r="H12" s="12">
        <v>7.3988910201678202</v>
      </c>
      <c r="I12" s="4" t="s">
        <v>47</v>
      </c>
      <c r="J12" s="12">
        <v>14.5350926900547</v>
      </c>
      <c r="K12" s="12">
        <v>30.7084940906391</v>
      </c>
      <c r="L12" s="12">
        <v>31.537432215216299</v>
      </c>
      <c r="M12" s="12">
        <v>16.8564765978469</v>
      </c>
      <c r="N12" s="12">
        <v>5.4269175827435303</v>
      </c>
      <c r="O12" s="12">
        <v>0.85664412419632097</v>
      </c>
      <c r="P12" s="12">
        <v>7.8942699303159294E-2</v>
      </c>
    </row>
    <row r="13" spans="1:16">
      <c r="A13" s="4" t="s">
        <v>9</v>
      </c>
      <c r="B13" s="12">
        <v>3.56554218397797</v>
      </c>
      <c r="C13" s="12">
        <v>8.8772379426885504</v>
      </c>
      <c r="D13" s="12">
        <v>17.766451905875801</v>
      </c>
      <c r="E13" s="12">
        <v>24.528050181357099</v>
      </c>
      <c r="F13" s="12">
        <v>23.8945289204316</v>
      </c>
      <c r="G13" s="12">
        <v>14.6119735322035</v>
      </c>
      <c r="H13" s="12">
        <v>6.7562153334654802</v>
      </c>
      <c r="I13" s="4" t="s">
        <v>44</v>
      </c>
      <c r="J13" s="12">
        <v>15.4847714042223</v>
      </c>
      <c r="K13" s="12">
        <v>26.495417698898802</v>
      </c>
      <c r="L13" s="12">
        <v>25.541415467569699</v>
      </c>
      <c r="M13" s="12">
        <v>16.522575833337999</v>
      </c>
      <c r="N13" s="12">
        <v>10.086135519085399</v>
      </c>
      <c r="O13" s="12">
        <v>4.6705494822157299</v>
      </c>
      <c r="P13" s="12">
        <v>1.1991345946699701</v>
      </c>
    </row>
    <row r="14" spans="1:16">
      <c r="A14" s="4" t="s">
        <v>13</v>
      </c>
      <c r="B14" s="12">
        <v>3.63564619264849</v>
      </c>
      <c r="C14" s="12">
        <v>10.192294768803499</v>
      </c>
      <c r="D14" s="12">
        <v>21.025914218423001</v>
      </c>
      <c r="E14" s="12">
        <v>26.355954237989199</v>
      </c>
      <c r="F14" s="12">
        <v>22.393120265889401</v>
      </c>
      <c r="G14" s="12">
        <v>12.0752865109776</v>
      </c>
      <c r="H14" s="12">
        <v>4.3217838052687299</v>
      </c>
      <c r="I14" s="4" t="s">
        <v>43</v>
      </c>
      <c r="J14" s="12">
        <v>15.499060298410001</v>
      </c>
      <c r="K14" s="12">
        <v>23.410839312162999</v>
      </c>
      <c r="L14" s="12">
        <v>26.5303819801535</v>
      </c>
      <c r="M14" s="12">
        <v>19.5120641825288</v>
      </c>
      <c r="N14" s="12">
        <v>10.4767530006944</v>
      </c>
      <c r="O14" s="12">
        <v>3.5156808690679102</v>
      </c>
      <c r="P14" s="12">
        <v>1.0552203569824199</v>
      </c>
    </row>
    <row r="15" spans="1:16">
      <c r="A15" s="4" t="s">
        <v>17</v>
      </c>
      <c r="B15" s="12">
        <v>3.6471382827469698</v>
      </c>
      <c r="C15" s="12">
        <v>10.601597574027201</v>
      </c>
      <c r="D15" s="12">
        <v>22.793207345655901</v>
      </c>
      <c r="E15" s="12">
        <v>28.3619141993128</v>
      </c>
      <c r="F15" s="12">
        <v>21.335665228860101</v>
      </c>
      <c r="G15" s="12">
        <v>9.7827919087661499</v>
      </c>
      <c r="H15" s="12">
        <v>3.4776854606309699</v>
      </c>
      <c r="I15" s="4" t="s">
        <v>41</v>
      </c>
      <c r="J15" s="12">
        <v>15.871854692693599</v>
      </c>
      <c r="K15" s="12">
        <v>17.6303200278406</v>
      </c>
      <c r="L15" s="12">
        <v>21.574530332598801</v>
      </c>
      <c r="M15" s="12">
        <v>20.956867089722401</v>
      </c>
      <c r="N15" s="12">
        <v>14.599312183402301</v>
      </c>
      <c r="O15" s="12">
        <v>7.1866170002362599</v>
      </c>
      <c r="P15" s="12">
        <v>2.1804986735061398</v>
      </c>
    </row>
    <row r="16" spans="1:16">
      <c r="A16" s="4" t="s">
        <v>10</v>
      </c>
      <c r="B16" s="12">
        <v>3.8282923808591298</v>
      </c>
      <c r="C16" s="12">
        <v>10.9652548072192</v>
      </c>
      <c r="D16" s="12">
        <v>17.926992056484298</v>
      </c>
      <c r="E16" s="12">
        <v>24.202388489890598</v>
      </c>
      <c r="F16" s="12">
        <v>23.826284509871201</v>
      </c>
      <c r="G16" s="12">
        <v>14.888802952346699</v>
      </c>
      <c r="H16" s="12">
        <v>4.3619848033288502</v>
      </c>
      <c r="I16" s="4" t="s">
        <v>71</v>
      </c>
      <c r="J16" s="12">
        <v>19.0340458961522</v>
      </c>
      <c r="K16" s="12">
        <v>22.995469881647502</v>
      </c>
      <c r="L16" s="12">
        <v>25.498059761235702</v>
      </c>
      <c r="M16" s="12">
        <v>19.161859298317498</v>
      </c>
      <c r="N16" s="12">
        <v>9.6092387438939895</v>
      </c>
      <c r="O16" s="12">
        <v>3.0601856804704699</v>
      </c>
      <c r="P16" s="12">
        <v>0.64114073828262097</v>
      </c>
    </row>
    <row r="17" spans="1:16">
      <c r="A17" s="4" t="s">
        <v>22</v>
      </c>
      <c r="B17" s="12">
        <v>4.3503776830651297</v>
      </c>
      <c r="C17" s="12">
        <v>12.490259309217301</v>
      </c>
      <c r="D17" s="12">
        <v>24.388533386471298</v>
      </c>
      <c r="E17" s="12">
        <v>29.0035328168434</v>
      </c>
      <c r="F17" s="12">
        <v>19.7942047213105</v>
      </c>
      <c r="G17" s="12">
        <v>8.3161347134275605</v>
      </c>
      <c r="H17" s="12">
        <v>1.6569573696647999</v>
      </c>
      <c r="I17" s="4" t="s">
        <v>48</v>
      </c>
      <c r="J17" s="12">
        <v>19.139972577849701</v>
      </c>
      <c r="K17" s="12">
        <v>30.5974204220662</v>
      </c>
      <c r="L17" s="12">
        <v>27.340538938183201</v>
      </c>
      <c r="M17" s="12">
        <v>14.5095024425144</v>
      </c>
      <c r="N17" s="12">
        <v>5.8440739257340297</v>
      </c>
      <c r="O17" s="12">
        <v>2.0300728983273899</v>
      </c>
      <c r="P17" s="12">
        <v>0.53841879532499404</v>
      </c>
    </row>
    <row r="18" spans="1:16">
      <c r="A18" s="4" t="s">
        <v>20</v>
      </c>
      <c r="B18" s="12">
        <v>4.8184263301450398</v>
      </c>
      <c r="C18" s="12">
        <v>12.0782703477353</v>
      </c>
      <c r="D18" s="12">
        <v>23.937638252362799</v>
      </c>
      <c r="E18" s="12">
        <v>28.230651794695401</v>
      </c>
      <c r="F18" s="12">
        <v>20.281929122759699</v>
      </c>
      <c r="G18" s="12">
        <v>8.4898505635413208</v>
      </c>
      <c r="H18" s="12">
        <v>2.1632335887604399</v>
      </c>
      <c r="I18" s="4" t="s">
        <v>46</v>
      </c>
      <c r="J18" s="12">
        <v>19.985204897363602</v>
      </c>
      <c r="K18" s="12">
        <v>23.771372379545902</v>
      </c>
      <c r="L18" s="12">
        <v>24.377793243675299</v>
      </c>
      <c r="M18" s="12">
        <v>17.888808134404599</v>
      </c>
      <c r="N18" s="12">
        <v>9.9147271818971294</v>
      </c>
      <c r="O18" s="12">
        <v>3.3752473596310701</v>
      </c>
      <c r="P18" s="12">
        <v>0.68684680348248695</v>
      </c>
    </row>
    <row r="19" spans="1:16">
      <c r="A19" s="4" t="s">
        <v>28</v>
      </c>
      <c r="B19" s="12">
        <v>4.8227409895261699</v>
      </c>
      <c r="C19" s="12">
        <v>15.1200960212882</v>
      </c>
      <c r="D19" s="12">
        <v>26.6289290258939</v>
      </c>
      <c r="E19" s="12">
        <v>27.821364320152899</v>
      </c>
      <c r="F19" s="12">
        <v>17.619456571825001</v>
      </c>
      <c r="G19" s="12">
        <v>6.4651875729993797</v>
      </c>
      <c r="H19" s="12">
        <v>1.5222254983144501</v>
      </c>
      <c r="I19" s="4" t="s">
        <v>72</v>
      </c>
      <c r="J19" s="12">
        <v>20.531580786343099</v>
      </c>
      <c r="K19" s="12">
        <v>25.751885373829399</v>
      </c>
      <c r="L19" s="12">
        <v>24.857926940422999</v>
      </c>
      <c r="M19" s="12">
        <v>16.896062645302401</v>
      </c>
      <c r="N19" s="12">
        <v>8.4874533719953291</v>
      </c>
      <c r="O19" s="12">
        <v>2.92610676246376</v>
      </c>
      <c r="P19" s="12">
        <v>0.54898411964303595</v>
      </c>
    </row>
    <row r="20" spans="1:16">
      <c r="A20" s="4" t="s">
        <v>21</v>
      </c>
      <c r="B20" s="12">
        <v>5.0568927016633296</v>
      </c>
      <c r="C20" s="12">
        <v>15.0296877388844</v>
      </c>
      <c r="D20" s="12">
        <v>23.580434776317698</v>
      </c>
      <c r="E20" s="12">
        <v>23.949428562436001</v>
      </c>
      <c r="F20" s="12">
        <v>18.670087787012601</v>
      </c>
      <c r="G20" s="12">
        <v>10.282153115169899</v>
      </c>
      <c r="H20" s="12">
        <v>3.4313153185160101</v>
      </c>
      <c r="I20" s="4" t="s">
        <v>49</v>
      </c>
      <c r="J20" s="12">
        <v>21.996867421351499</v>
      </c>
      <c r="K20" s="12">
        <v>29.5454894037928</v>
      </c>
      <c r="L20" s="12">
        <v>25.323415101583901</v>
      </c>
      <c r="M20" s="12">
        <v>15.4028950483961</v>
      </c>
      <c r="N20" s="12">
        <v>6.1504791118022801</v>
      </c>
      <c r="O20" s="12">
        <v>1.4516425320819499</v>
      </c>
      <c r="P20" s="12">
        <v>0.12921138099153301</v>
      </c>
    </row>
    <row r="21" spans="1:16">
      <c r="A21" s="4" t="s">
        <v>16</v>
      </c>
      <c r="B21" s="12">
        <v>5.5451296572184203</v>
      </c>
      <c r="C21" s="12">
        <v>12.193542455425201</v>
      </c>
      <c r="D21" s="12">
        <v>19.404186697148301</v>
      </c>
      <c r="E21" s="12">
        <v>23.735384363386501</v>
      </c>
      <c r="F21" s="12">
        <v>21.6662325407884</v>
      </c>
      <c r="G21" s="12">
        <v>12.773756931770301</v>
      </c>
      <c r="H21" s="12">
        <v>4.6817673542628597</v>
      </c>
      <c r="I21" s="4" t="s">
        <v>51</v>
      </c>
      <c r="J21" s="12">
        <v>22.827960178686102</v>
      </c>
      <c r="K21" s="12">
        <v>31.884238557924299</v>
      </c>
      <c r="L21" s="12">
        <v>27.824249641056099</v>
      </c>
      <c r="M21" s="12">
        <v>13.128088988839</v>
      </c>
      <c r="N21" s="12">
        <v>3.7079078243239398</v>
      </c>
      <c r="O21" s="12">
        <v>0.59244731100401904</v>
      </c>
      <c r="P21" s="12">
        <v>3.5107498166441597E-2</v>
      </c>
    </row>
    <row r="22" spans="1:16">
      <c r="A22" s="4" t="s">
        <v>18</v>
      </c>
      <c r="B22" s="12">
        <v>5.7027672009044403</v>
      </c>
      <c r="C22" s="12">
        <v>12.9521613131271</v>
      </c>
      <c r="D22" s="12">
        <v>21.926386896224201</v>
      </c>
      <c r="E22" s="12">
        <v>24.1674158564831</v>
      </c>
      <c r="F22" s="12">
        <v>20.9629962697473</v>
      </c>
      <c r="G22" s="12">
        <v>11.021935927079401</v>
      </c>
      <c r="H22" s="12">
        <v>3.2663365364344199</v>
      </c>
      <c r="I22" s="4" t="s">
        <v>50</v>
      </c>
      <c r="J22" s="12">
        <v>22.961171912534301</v>
      </c>
      <c r="K22" s="12">
        <v>28.793168366650001</v>
      </c>
      <c r="L22" s="12">
        <v>26.022683282345898</v>
      </c>
      <c r="M22" s="12">
        <v>14.882090890863701</v>
      </c>
      <c r="N22" s="12">
        <v>5.9974477317182799</v>
      </c>
      <c r="O22" s="12">
        <v>1.2350345136148</v>
      </c>
      <c r="P22" s="12">
        <v>0.108403302273002</v>
      </c>
    </row>
    <row r="23" spans="1:16">
      <c r="A23" s="4" t="s">
        <v>19</v>
      </c>
      <c r="B23" s="12">
        <v>6.1324824638766797</v>
      </c>
      <c r="C23" s="12">
        <v>13.534663203805099</v>
      </c>
      <c r="D23" s="12">
        <v>21.930594058280001</v>
      </c>
      <c r="E23" s="12">
        <v>24.568626260665098</v>
      </c>
      <c r="F23" s="12">
        <v>19.0239121209388</v>
      </c>
      <c r="G23" s="12">
        <v>10.5150423597442</v>
      </c>
      <c r="H23" s="12">
        <v>4.2946795326901697</v>
      </c>
      <c r="I23" s="4" t="s">
        <v>54</v>
      </c>
      <c r="J23" s="12">
        <v>23.639825508628199</v>
      </c>
      <c r="K23" s="12">
        <v>36.233377415900698</v>
      </c>
      <c r="L23" s="12">
        <v>26.8226333132829</v>
      </c>
      <c r="M23" s="12">
        <v>10.144995744412499</v>
      </c>
      <c r="N23" s="12">
        <v>2.59501938370407</v>
      </c>
      <c r="O23" s="12">
        <v>0.50077480933058005</v>
      </c>
      <c r="P23" s="12">
        <v>6.3373824741108795E-2</v>
      </c>
    </row>
    <row r="24" spans="1:16">
      <c r="A24" s="4" t="s">
        <v>24</v>
      </c>
      <c r="B24" s="12">
        <v>6.8043106373794799</v>
      </c>
      <c r="C24" s="12">
        <v>14.158798511561701</v>
      </c>
      <c r="D24" s="12">
        <v>21.6923007431439</v>
      </c>
      <c r="E24" s="12">
        <v>24.8027693183864</v>
      </c>
      <c r="F24" s="12">
        <v>19.664898559628298</v>
      </c>
      <c r="G24" s="12">
        <v>9.6432249983699592</v>
      </c>
      <c r="H24" s="12">
        <v>3.2336972315302499</v>
      </c>
      <c r="I24" s="4" t="s">
        <v>52</v>
      </c>
      <c r="J24" s="12">
        <v>27.5015689874181</v>
      </c>
      <c r="K24" s="12">
        <v>29.145092090428999</v>
      </c>
      <c r="L24" s="12">
        <v>24.224796806828401</v>
      </c>
      <c r="M24" s="12">
        <v>13.1461452117397</v>
      </c>
      <c r="N24" s="12">
        <v>4.9406494066599898</v>
      </c>
      <c r="O24" s="12">
        <v>0.92934948240332105</v>
      </c>
      <c r="P24" s="12">
        <v>0.11239801452151101</v>
      </c>
    </row>
    <row r="25" spans="1:16">
      <c r="A25" s="4" t="s">
        <v>15</v>
      </c>
      <c r="B25" s="12">
        <v>6.9587723763249496</v>
      </c>
      <c r="C25" s="12">
        <v>12.004417575426499</v>
      </c>
      <c r="D25" s="12">
        <v>18.425101733083402</v>
      </c>
      <c r="E25" s="12">
        <v>22.4451601950197</v>
      </c>
      <c r="F25" s="12">
        <v>20.622036965739198</v>
      </c>
      <c r="G25" s="12">
        <v>13.4214579669296</v>
      </c>
      <c r="H25" s="12">
        <v>6.1230531874766703</v>
      </c>
      <c r="I25" s="4" t="s">
        <v>53</v>
      </c>
      <c r="J25" s="12">
        <v>29.244524615877602</v>
      </c>
      <c r="K25" s="12">
        <v>26.539881391376198</v>
      </c>
      <c r="L25" s="12">
        <v>23.019973593497198</v>
      </c>
      <c r="M25" s="12">
        <v>14.4090440732078</v>
      </c>
      <c r="N25" s="12">
        <v>5.4142018537656096</v>
      </c>
      <c r="O25" s="12">
        <v>1.2514037687191999</v>
      </c>
      <c r="P25" s="12">
        <v>0.1209707035565</v>
      </c>
    </row>
    <row r="26" spans="1:16">
      <c r="A26" s="4" t="s">
        <v>30</v>
      </c>
      <c r="B26" s="12">
        <v>7.2416853659446403</v>
      </c>
      <c r="C26" s="12">
        <v>15.0673517426433</v>
      </c>
      <c r="D26" s="12">
        <v>24.286810239157301</v>
      </c>
      <c r="E26" s="12">
        <v>25.682506766171201</v>
      </c>
      <c r="F26" s="12">
        <v>18.322158535096499</v>
      </c>
      <c r="G26" s="12">
        <v>7.3091090736494202</v>
      </c>
      <c r="H26" s="12">
        <v>2.0903782773376198</v>
      </c>
      <c r="I26" s="4" t="s">
        <v>55</v>
      </c>
      <c r="J26" s="12">
        <v>32.525290151758</v>
      </c>
      <c r="K26" s="12">
        <v>28.139683626004199</v>
      </c>
      <c r="L26" s="12">
        <v>22.909757171680901</v>
      </c>
      <c r="M26" s="12">
        <v>11.992330220051601</v>
      </c>
      <c r="N26" s="12">
        <v>3.6357669664915999</v>
      </c>
      <c r="O26" s="12">
        <v>0.76693871664096003</v>
      </c>
      <c r="P26" s="12">
        <v>3.02331473727931E-2</v>
      </c>
    </row>
    <row r="27" spans="1:16">
      <c r="A27" s="4" t="s">
        <v>27</v>
      </c>
      <c r="B27" s="12">
        <v>7.4547749758280597</v>
      </c>
      <c r="C27" s="12">
        <v>14.021417732428599</v>
      </c>
      <c r="D27" s="12">
        <v>23.608233365956</v>
      </c>
      <c r="E27" s="12">
        <v>25.697707996825599</v>
      </c>
      <c r="F27" s="12">
        <v>18.066054344441099</v>
      </c>
      <c r="G27" s="12">
        <v>8.8854352482032297</v>
      </c>
      <c r="H27" s="12">
        <v>2.2663763363173799</v>
      </c>
      <c r="I27" s="4" t="s">
        <v>57</v>
      </c>
      <c r="J27" s="12">
        <v>34.879422131257002</v>
      </c>
      <c r="K27" s="12">
        <v>31.605508987270198</v>
      </c>
      <c r="L27" s="12">
        <v>22.190271060040502</v>
      </c>
      <c r="M27" s="12">
        <v>9.2492162692977207</v>
      </c>
      <c r="N27" s="12">
        <v>1.80269772201912</v>
      </c>
      <c r="O27" s="12">
        <v>0.26647619142919499</v>
      </c>
      <c r="P27" s="12">
        <v>6.4076386863263198E-3</v>
      </c>
    </row>
    <row r="28" spans="1:16">
      <c r="A28" s="4" t="s">
        <v>34</v>
      </c>
      <c r="B28" s="12">
        <v>7.4991063962623796</v>
      </c>
      <c r="C28" s="12">
        <v>16.453137796741998</v>
      </c>
      <c r="D28" s="12">
        <v>26.587482009255201</v>
      </c>
      <c r="E28" s="12">
        <v>25.971032883427199</v>
      </c>
      <c r="F28" s="12">
        <v>15.6990279513963</v>
      </c>
      <c r="G28" s="12">
        <v>6.2983150445368601</v>
      </c>
      <c r="H28" s="12">
        <v>1.49189791838014</v>
      </c>
      <c r="I28" s="4" t="s">
        <v>56</v>
      </c>
      <c r="J28" s="12">
        <v>35.224047050659898</v>
      </c>
      <c r="K28" s="12">
        <v>31.865042600258299</v>
      </c>
      <c r="L28" s="12">
        <v>20.405206254116599</v>
      </c>
      <c r="M28" s="12">
        <v>8.89270574018445</v>
      </c>
      <c r="N28" s="12">
        <v>2.8598847721449001</v>
      </c>
      <c r="O28" s="12">
        <v>0.70923109606357004</v>
      </c>
      <c r="P28" s="12">
        <v>4.3882486572262097E-2</v>
      </c>
    </row>
    <row r="29" spans="1:16">
      <c r="A29" s="4" t="s">
        <v>23</v>
      </c>
      <c r="B29" s="12">
        <v>7.5194829983827498</v>
      </c>
      <c r="C29" s="12">
        <v>15.1246019908506</v>
      </c>
      <c r="D29" s="12">
        <v>21.5891441777583</v>
      </c>
      <c r="E29" s="12">
        <v>22.699735707973598</v>
      </c>
      <c r="F29" s="12">
        <v>18.0662238581255</v>
      </c>
      <c r="G29" s="12">
        <v>10.4698203180445</v>
      </c>
      <c r="H29" s="12">
        <v>4.5309909488646598</v>
      </c>
      <c r="I29" s="4" t="s">
        <v>59</v>
      </c>
      <c r="J29" s="12">
        <v>36.475988685156203</v>
      </c>
      <c r="K29" s="12">
        <v>32.086197038683501</v>
      </c>
      <c r="L29" s="12">
        <v>20.960251383411698</v>
      </c>
      <c r="M29" s="12">
        <v>8.0725272221904003</v>
      </c>
      <c r="N29" s="12">
        <v>1.8424541832527099</v>
      </c>
      <c r="O29" s="12">
        <v>0.48672177046718601</v>
      </c>
      <c r="P29" s="12">
        <v>7.5859716838281299E-2</v>
      </c>
    </row>
    <row r="30" spans="1:16">
      <c r="A30" s="4" t="s">
        <v>33</v>
      </c>
      <c r="B30" s="12">
        <v>7.7663855152770802</v>
      </c>
      <c r="C30" s="12">
        <v>15.839018346132899</v>
      </c>
      <c r="D30" s="12">
        <v>24.864696765709901</v>
      </c>
      <c r="E30" s="12">
        <v>25.958133250241101</v>
      </c>
      <c r="F30" s="12">
        <v>17.5712280326326</v>
      </c>
      <c r="G30" s="12">
        <v>6.72533922143948</v>
      </c>
      <c r="H30" s="12">
        <v>1.2751988685670199</v>
      </c>
      <c r="I30" s="4" t="s">
        <v>58</v>
      </c>
      <c r="J30" s="12">
        <v>36.476769419767599</v>
      </c>
      <c r="K30" s="12">
        <v>31.2732183484536</v>
      </c>
      <c r="L30" s="12">
        <v>21.146194679566101</v>
      </c>
      <c r="M30" s="12">
        <v>7.97763680140873</v>
      </c>
      <c r="N30" s="12">
        <v>2.3382912986361801</v>
      </c>
      <c r="O30" s="12">
        <v>0.68697424753399305</v>
      </c>
      <c r="P30" s="12">
        <v>0.10091520463379999</v>
      </c>
    </row>
    <row r="31" spans="1:16">
      <c r="A31" s="4" t="s">
        <v>26</v>
      </c>
      <c r="B31" s="12">
        <v>7.8263000546158201</v>
      </c>
      <c r="C31" s="12">
        <v>13.986482584775301</v>
      </c>
      <c r="D31" s="12">
        <v>23.204125161469001</v>
      </c>
      <c r="E31" s="12">
        <v>24.772706252711998</v>
      </c>
      <c r="F31" s="12">
        <v>18.379225210694901</v>
      </c>
      <c r="G31" s="12">
        <v>8.9573899892667104</v>
      </c>
      <c r="H31" s="12">
        <v>2.8737707464662798</v>
      </c>
      <c r="I31" s="4" t="s">
        <v>60</v>
      </c>
      <c r="J31" s="12">
        <v>41.6464981412905</v>
      </c>
      <c r="K31" s="12">
        <v>32.170518342030398</v>
      </c>
      <c r="L31" s="12">
        <v>17.8298169654914</v>
      </c>
      <c r="M31" s="12">
        <v>6.4366851355555799</v>
      </c>
      <c r="N31" s="12">
        <v>1.61497902697218</v>
      </c>
      <c r="O31" s="12">
        <v>0.276905257454506</v>
      </c>
      <c r="P31" s="12">
        <v>2.4597131205413399E-2</v>
      </c>
    </row>
    <row r="32" spans="1:16">
      <c r="A32" s="4" t="s">
        <v>36</v>
      </c>
      <c r="B32" s="12">
        <v>7.9560277534280397</v>
      </c>
      <c r="C32" s="12">
        <v>17.8898602722658</v>
      </c>
      <c r="D32" s="12">
        <v>26.254628847876599</v>
      </c>
      <c r="E32" s="12">
        <v>23.340564000544799</v>
      </c>
      <c r="F32" s="12">
        <v>15.7872171656721</v>
      </c>
      <c r="G32" s="12">
        <v>6.5805193772286499</v>
      </c>
      <c r="H32" s="12">
        <v>2.19118258298395</v>
      </c>
      <c r="I32" s="4" t="s">
        <v>62</v>
      </c>
      <c r="J32" s="12">
        <v>42.3116969512173</v>
      </c>
      <c r="K32" s="12">
        <v>33.382244610637997</v>
      </c>
      <c r="L32" s="12">
        <v>16.849243278271899</v>
      </c>
      <c r="M32" s="12">
        <v>5.6933580312879402</v>
      </c>
      <c r="N32" s="12">
        <v>1.48777595055323</v>
      </c>
      <c r="O32" s="12">
        <v>0.27136148693488499</v>
      </c>
      <c r="P32" s="12">
        <v>4.3196910968248403E-3</v>
      </c>
    </row>
    <row r="33" spans="1:16">
      <c r="A33" s="4" t="s">
        <v>32</v>
      </c>
      <c r="B33" s="12">
        <v>8.5315928653430007</v>
      </c>
      <c r="C33" s="12">
        <v>16.137338565490001</v>
      </c>
      <c r="D33" s="12">
        <v>24.071817209733702</v>
      </c>
      <c r="E33" s="12">
        <v>24.587748294909801</v>
      </c>
      <c r="F33" s="12">
        <v>16.7483442227282</v>
      </c>
      <c r="G33" s="12">
        <v>7.7630262704136399</v>
      </c>
      <c r="H33" s="12">
        <v>2.1601325713816699</v>
      </c>
      <c r="I33" s="4" t="s">
        <v>63</v>
      </c>
      <c r="J33" s="12">
        <v>46.967966000098599</v>
      </c>
      <c r="K33" s="12">
        <v>27.613430694729601</v>
      </c>
      <c r="L33" s="12">
        <v>16.130531383546501</v>
      </c>
      <c r="M33" s="12">
        <v>6.6573091616640196</v>
      </c>
      <c r="N33" s="12">
        <v>2.0580242926735699</v>
      </c>
      <c r="O33" s="12">
        <v>0.546034041922835</v>
      </c>
      <c r="P33" s="12">
        <v>2.67044253648713E-2</v>
      </c>
    </row>
    <row r="34" spans="1:16">
      <c r="A34" s="4" t="s">
        <v>25</v>
      </c>
      <c r="B34" s="12">
        <v>8.7316489256478604</v>
      </c>
      <c r="C34" s="12">
        <v>13.622704301690201</v>
      </c>
      <c r="D34" s="12">
        <v>22.144638892488</v>
      </c>
      <c r="E34" s="12">
        <v>23.758976203496999</v>
      </c>
      <c r="F34" s="12">
        <v>18.850636151322899</v>
      </c>
      <c r="G34" s="12">
        <v>9.7657210676318407</v>
      </c>
      <c r="H34" s="12">
        <v>3.1256744577222699</v>
      </c>
      <c r="I34" s="4" t="s">
        <v>61</v>
      </c>
      <c r="J34" s="12">
        <v>46.9886718101044</v>
      </c>
      <c r="K34" s="12">
        <v>22.5663385301613</v>
      </c>
      <c r="L34" s="12">
        <v>15.1810941400035</v>
      </c>
      <c r="M34" s="12">
        <v>8.7872106716236509</v>
      </c>
      <c r="N34" s="12">
        <v>4.45690235337399</v>
      </c>
      <c r="O34" s="12">
        <v>1.7133593310909001</v>
      </c>
      <c r="P34" s="12">
        <v>0.30642316364226202</v>
      </c>
    </row>
  </sheetData>
  <mergeCells count="1">
    <mergeCell ref="A1:P1"/>
  </mergeCells>
  <pageMargins left="0.75" right="0.75" top="1" bottom="1" header="0.5" footer="0.5"/>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dimension ref="A1:S12"/>
  <sheetViews>
    <sheetView workbookViewId="0">
      <selection activeCell="A2" sqref="A2"/>
    </sheetView>
  </sheetViews>
  <sheetFormatPr defaultColWidth="11" defaultRowHeight="15.75"/>
  <cols>
    <col min="1" max="1" width="10.375" customWidth="1"/>
    <col min="2" max="2" width="8.125" customWidth="1"/>
    <col min="3" max="3" width="9.375" customWidth="1"/>
    <col min="4" max="4" width="10.125" customWidth="1"/>
    <col min="5" max="5" width="10.625" customWidth="1"/>
    <col min="7" max="7" width="8.625" customWidth="1"/>
    <col min="8" max="9" width="10.625" customWidth="1"/>
    <col min="10" max="10" width="10.5" customWidth="1"/>
    <col min="11" max="11" width="9.125" customWidth="1"/>
    <col min="12" max="12" width="8.5" customWidth="1"/>
    <col min="13" max="13" width="7.375" customWidth="1"/>
    <col min="14" max="14" width="9" customWidth="1"/>
    <col min="15" max="15" width="10.5" customWidth="1"/>
    <col min="16" max="16" width="9.125" customWidth="1"/>
    <col min="17" max="17" width="10.375" customWidth="1"/>
  </cols>
  <sheetData>
    <row r="1" spans="1:19" ht="30" customHeight="1">
      <c r="A1" s="54" t="s">
        <v>116</v>
      </c>
      <c r="B1" s="54"/>
      <c r="C1" s="54"/>
      <c r="D1" s="54"/>
      <c r="E1" s="54"/>
      <c r="F1" s="54"/>
      <c r="G1" s="54"/>
      <c r="H1" s="54"/>
      <c r="I1" s="54"/>
      <c r="J1" s="54"/>
      <c r="K1" s="54"/>
      <c r="L1" s="54"/>
      <c r="M1" s="54"/>
      <c r="N1" s="54"/>
      <c r="O1" s="54"/>
      <c r="P1" s="54"/>
      <c r="Q1" s="54"/>
    </row>
    <row r="2" spans="1:19" s="20" customFormat="1" ht="31.5">
      <c r="A2" s="18" t="s">
        <v>0</v>
      </c>
      <c r="B2" s="19" t="s">
        <v>2</v>
      </c>
      <c r="C2" s="19" t="s">
        <v>3</v>
      </c>
      <c r="D2" s="19" t="s">
        <v>4</v>
      </c>
      <c r="E2" s="19" t="s">
        <v>5</v>
      </c>
      <c r="F2" s="19" t="s">
        <v>6</v>
      </c>
      <c r="G2" s="19" t="s">
        <v>7</v>
      </c>
      <c r="H2" s="19" t="s">
        <v>8</v>
      </c>
      <c r="I2" s="19" t="s">
        <v>9</v>
      </c>
      <c r="J2" s="19" t="s">
        <v>10</v>
      </c>
      <c r="K2" s="19" t="s">
        <v>11</v>
      </c>
      <c r="L2" s="19" t="s">
        <v>12</v>
      </c>
      <c r="M2" s="19" t="s">
        <v>13</v>
      </c>
      <c r="N2" s="19" t="s">
        <v>14</v>
      </c>
      <c r="O2" s="19" t="s">
        <v>15</v>
      </c>
      <c r="P2" s="19" t="s">
        <v>16</v>
      </c>
      <c r="Q2" s="19" t="s">
        <v>17</v>
      </c>
    </row>
    <row r="3" spans="1:19" s="20" customFormat="1">
      <c r="A3" s="18" t="s">
        <v>1</v>
      </c>
      <c r="B3" s="19">
        <v>612.67553630545297</v>
      </c>
      <c r="C3" s="19">
        <v>573.46831429663996</v>
      </c>
      <c r="D3" s="19">
        <v>561.24109645455098</v>
      </c>
      <c r="E3" s="19">
        <v>553.76665914361399</v>
      </c>
      <c r="F3" s="19">
        <v>538.13449473391802</v>
      </c>
      <c r="G3" s="19">
        <v>536.40691823420798</v>
      </c>
      <c r="H3" s="19">
        <v>534.96508297892001</v>
      </c>
      <c r="I3" s="19">
        <v>530.93100395039596</v>
      </c>
      <c r="J3" s="19">
        <v>522.97175819268102</v>
      </c>
      <c r="K3" s="19">
        <v>520.54552167678605</v>
      </c>
      <c r="L3" s="19">
        <v>518.75033528297899</v>
      </c>
      <c r="M3" s="19">
        <v>518.07039959595102</v>
      </c>
      <c r="N3" s="19">
        <v>517.50109681795504</v>
      </c>
      <c r="O3" s="19">
        <v>514.52924472735697</v>
      </c>
      <c r="P3" s="19">
        <v>513.52505581992898</v>
      </c>
      <c r="Q3" s="19">
        <v>511.338207501184</v>
      </c>
    </row>
    <row r="4" spans="1:19" s="20" customFormat="1" ht="31.5">
      <c r="A4" s="18" t="s">
        <v>0</v>
      </c>
      <c r="B4" s="19" t="s">
        <v>18</v>
      </c>
      <c r="C4" s="19" t="s">
        <v>19</v>
      </c>
      <c r="D4" s="19" t="s">
        <v>20</v>
      </c>
      <c r="E4" s="19" t="s">
        <v>21</v>
      </c>
      <c r="F4" s="19" t="s">
        <v>22</v>
      </c>
      <c r="G4" s="21" t="s">
        <v>22</v>
      </c>
      <c r="H4" s="21" t="s">
        <v>23</v>
      </c>
      <c r="I4" s="19" t="s">
        <v>23</v>
      </c>
      <c r="J4" s="19" t="s">
        <v>24</v>
      </c>
      <c r="K4" s="19" t="s">
        <v>25</v>
      </c>
      <c r="L4" s="19" t="s">
        <v>26</v>
      </c>
      <c r="M4" s="19" t="s">
        <v>27</v>
      </c>
      <c r="N4" s="19" t="s">
        <v>28</v>
      </c>
      <c r="O4" s="19" t="s">
        <v>29</v>
      </c>
      <c r="P4" s="19" t="s">
        <v>30</v>
      </c>
      <c r="Q4" s="19" t="s">
        <v>31</v>
      </c>
    </row>
    <row r="5" spans="1:19" s="20" customFormat="1">
      <c r="A5" s="18" t="s">
        <v>1</v>
      </c>
      <c r="B5" s="19">
        <v>505.54074324980098</v>
      </c>
      <c r="C5" s="19">
        <v>504.15076631112299</v>
      </c>
      <c r="D5" s="19">
        <v>501.497460196644</v>
      </c>
      <c r="E5" s="19">
        <v>501.12742239095201</v>
      </c>
      <c r="F5" s="19">
        <v>500.02675662541401</v>
      </c>
      <c r="G5" s="21">
        <v>500</v>
      </c>
      <c r="H5" s="21">
        <v>500</v>
      </c>
      <c r="I5" s="19">
        <v>499.74990282758603</v>
      </c>
      <c r="J5" s="19">
        <v>498.95788231768</v>
      </c>
      <c r="K5" s="19">
        <v>494.98467432064001</v>
      </c>
      <c r="L5" s="19">
        <v>493.93423089631602</v>
      </c>
      <c r="M5" s="19">
        <v>492.79569723949197</v>
      </c>
      <c r="N5" s="19">
        <v>490.57102141135903</v>
      </c>
      <c r="O5" s="19">
        <v>489.845098037208</v>
      </c>
      <c r="P5" s="19">
        <v>489.37307034875499</v>
      </c>
      <c r="Q5" s="19">
        <v>487.06318134390301</v>
      </c>
    </row>
    <row r="6" spans="1:19" s="20" customFormat="1" ht="31.5">
      <c r="A6" s="18" t="s">
        <v>0</v>
      </c>
      <c r="B6" s="19" t="s">
        <v>32</v>
      </c>
      <c r="C6" s="19" t="s">
        <v>33</v>
      </c>
      <c r="D6" s="19" t="s">
        <v>34</v>
      </c>
      <c r="E6" s="19" t="s">
        <v>35</v>
      </c>
      <c r="F6" s="19" t="s">
        <v>36</v>
      </c>
      <c r="G6" s="19" t="s">
        <v>37</v>
      </c>
      <c r="H6" s="19" t="s">
        <v>38</v>
      </c>
      <c r="I6" s="19" t="s">
        <v>39</v>
      </c>
      <c r="J6" s="19" t="s">
        <v>40</v>
      </c>
      <c r="K6" s="19" t="s">
        <v>41</v>
      </c>
      <c r="L6" s="19" t="s">
        <v>42</v>
      </c>
      <c r="M6" s="19" t="s">
        <v>43</v>
      </c>
      <c r="N6" s="19" t="s">
        <v>44</v>
      </c>
      <c r="O6" s="19" t="s">
        <v>45</v>
      </c>
      <c r="P6" s="19" t="s">
        <v>46</v>
      </c>
      <c r="Q6" s="19" t="s">
        <v>47</v>
      </c>
    </row>
    <row r="7" spans="1:19" s="20" customFormat="1">
      <c r="A7" s="18" t="s">
        <v>1</v>
      </c>
      <c r="B7" s="19">
        <v>485.32118101255298</v>
      </c>
      <c r="C7" s="19">
        <v>484.319297801971</v>
      </c>
      <c r="D7" s="19">
        <v>482.16941566331701</v>
      </c>
      <c r="E7" s="19">
        <v>481.64474400632503</v>
      </c>
      <c r="F7" s="19">
        <v>481.36678627921202</v>
      </c>
      <c r="G7" s="19">
        <v>478.82327743335799</v>
      </c>
      <c r="H7" s="19">
        <v>478.26063590301101</v>
      </c>
      <c r="I7" s="19">
        <v>477.04445501548798</v>
      </c>
      <c r="J7" s="19">
        <v>471.131460759248</v>
      </c>
      <c r="K7" s="19">
        <v>466.48143014930997</v>
      </c>
      <c r="L7" s="19">
        <v>452.973426858908</v>
      </c>
      <c r="M7" s="19">
        <v>448.85913024760498</v>
      </c>
      <c r="N7" s="19">
        <v>447.98441497895499</v>
      </c>
      <c r="O7" s="19">
        <v>444.55424278764298</v>
      </c>
      <c r="P7" s="19">
        <v>438.738259877416</v>
      </c>
      <c r="Q7" s="19">
        <v>431.79840850507901</v>
      </c>
    </row>
    <row r="8" spans="1:19" s="20" customFormat="1">
      <c r="A8" s="18" t="s">
        <v>0</v>
      </c>
      <c r="B8" s="19" t="s">
        <v>48</v>
      </c>
      <c r="C8" s="19" t="s">
        <v>49</v>
      </c>
      <c r="D8" s="19" t="s">
        <v>50</v>
      </c>
      <c r="E8" s="19" t="s">
        <v>51</v>
      </c>
      <c r="F8" s="19" t="s">
        <v>52</v>
      </c>
      <c r="G8" s="19" t="s">
        <v>53</v>
      </c>
      <c r="H8" s="19" t="s">
        <v>54</v>
      </c>
      <c r="I8" s="19" t="s">
        <v>55</v>
      </c>
      <c r="J8" s="19" t="s">
        <v>56</v>
      </c>
      <c r="K8" s="19" t="s">
        <v>57</v>
      </c>
      <c r="L8" s="19" t="s">
        <v>58</v>
      </c>
      <c r="M8" s="19" t="s">
        <v>59</v>
      </c>
      <c r="N8" s="19" t="s">
        <v>60</v>
      </c>
      <c r="O8" s="19" t="s">
        <v>61</v>
      </c>
      <c r="P8" s="19" t="s">
        <v>62</v>
      </c>
      <c r="Q8" s="19" t="s">
        <v>63</v>
      </c>
    </row>
    <row r="9" spans="1:19" s="20" customFormat="1">
      <c r="A9" s="18" t="s">
        <v>1</v>
      </c>
      <c r="B9" s="19">
        <v>426.73749129301098</v>
      </c>
      <c r="C9" s="19">
        <v>422.63235540551898</v>
      </c>
      <c r="D9" s="19">
        <v>420.51296761905297</v>
      </c>
      <c r="E9" s="19">
        <v>413.281466667708</v>
      </c>
      <c r="F9" s="19">
        <v>409.626613284347</v>
      </c>
      <c r="G9" s="19">
        <v>409.29156793771602</v>
      </c>
      <c r="H9" s="19">
        <v>406.99986698879297</v>
      </c>
      <c r="I9" s="19">
        <v>394.32933335631401</v>
      </c>
      <c r="J9" s="19">
        <v>391.45988895417503</v>
      </c>
      <c r="K9" s="19">
        <v>388.431709907141</v>
      </c>
      <c r="L9" s="19">
        <v>387.824629620248</v>
      </c>
      <c r="M9" s="19">
        <v>385.595556395556</v>
      </c>
      <c r="N9" s="19">
        <v>376.48860107282098</v>
      </c>
      <c r="O9" s="19">
        <v>376.44839863470003</v>
      </c>
      <c r="P9" s="19">
        <v>375.11445168174799</v>
      </c>
      <c r="Q9" s="19">
        <v>368.10254712735599</v>
      </c>
    </row>
    <row r="12" spans="1:19">
      <c r="Q12" s="1" t="s">
        <v>73</v>
      </c>
      <c r="R12" s="1" t="s">
        <v>73</v>
      </c>
      <c r="S12" s="1" t="s">
        <v>73</v>
      </c>
    </row>
  </sheetData>
  <mergeCells count="1">
    <mergeCell ref="A1:Q1"/>
  </mergeCells>
  <pageMargins left="0.75" right="0.75" top="1" bottom="1" header="0.5" footer="0.5"/>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dimension ref="A1:Q33"/>
  <sheetViews>
    <sheetView workbookViewId="0">
      <selection activeCell="A2" sqref="A2"/>
    </sheetView>
  </sheetViews>
  <sheetFormatPr defaultColWidth="11" defaultRowHeight="15.75"/>
  <cols>
    <col min="1" max="1" width="10.875" style="6"/>
  </cols>
  <sheetData>
    <row r="1" spans="1:17" ht="39" customHeight="1">
      <c r="A1" s="54" t="s">
        <v>117</v>
      </c>
      <c r="B1" s="54"/>
      <c r="C1" s="54"/>
      <c r="D1" s="54"/>
      <c r="E1" s="54"/>
      <c r="F1" s="54"/>
      <c r="G1" s="54"/>
      <c r="H1" s="54"/>
      <c r="I1" s="54"/>
      <c r="J1" s="54"/>
      <c r="K1" s="54"/>
      <c r="L1" s="54"/>
      <c r="M1" s="54"/>
      <c r="N1" s="54"/>
      <c r="O1" s="54"/>
      <c r="P1" s="54"/>
      <c r="Q1" s="54"/>
    </row>
    <row r="2" spans="1:17" s="24" customFormat="1" ht="31.5">
      <c r="A2" s="23" t="s">
        <v>87</v>
      </c>
      <c r="B2" s="23" t="s">
        <v>2</v>
      </c>
      <c r="C2" s="23" t="s">
        <v>11</v>
      </c>
      <c r="D2" s="23" t="s">
        <v>3</v>
      </c>
      <c r="E2" s="23" t="s">
        <v>4</v>
      </c>
      <c r="F2" s="23" t="s">
        <v>5</v>
      </c>
      <c r="G2" s="23" t="s">
        <v>7</v>
      </c>
      <c r="H2" s="23" t="s">
        <v>6</v>
      </c>
      <c r="I2" s="23" t="s">
        <v>14</v>
      </c>
      <c r="J2" s="23" t="s">
        <v>12</v>
      </c>
      <c r="K2" s="23" t="s">
        <v>8</v>
      </c>
      <c r="L2" s="23" t="s">
        <v>9</v>
      </c>
      <c r="M2" s="23" t="s">
        <v>13</v>
      </c>
      <c r="N2" s="23" t="s">
        <v>17</v>
      </c>
      <c r="O2" s="23" t="s">
        <v>10</v>
      </c>
      <c r="P2" s="23" t="s">
        <v>22</v>
      </c>
      <c r="Q2" s="23" t="s">
        <v>20</v>
      </c>
    </row>
    <row r="3" spans="1:17" s="20" customFormat="1" ht="31.5">
      <c r="A3" s="14" t="s">
        <v>64</v>
      </c>
      <c r="B3" s="14">
        <v>0.84690600080457901</v>
      </c>
      <c r="C3" s="14">
        <v>1.97593117164319</v>
      </c>
      <c r="D3" s="14">
        <v>2.1971009080569299</v>
      </c>
      <c r="E3" s="14">
        <v>2.5745699513832001</v>
      </c>
      <c r="F3" s="14">
        <v>2.7168691665885398</v>
      </c>
      <c r="G3" s="14">
        <v>3.15721902324738</v>
      </c>
      <c r="H3" s="14">
        <v>3.21732387819499</v>
      </c>
      <c r="I3" s="14">
        <v>3.2828706444592699</v>
      </c>
      <c r="J3" s="14">
        <v>3.3447757960083599</v>
      </c>
      <c r="K3" s="14">
        <v>3.4879839286777798</v>
      </c>
      <c r="L3" s="14">
        <v>3.56554218397797</v>
      </c>
      <c r="M3" s="14">
        <v>3.63564619264849</v>
      </c>
      <c r="N3" s="14">
        <v>3.6471382827469698</v>
      </c>
      <c r="O3" s="14">
        <v>3.8282923808591298</v>
      </c>
      <c r="P3" s="14">
        <v>4.3503776830651297</v>
      </c>
      <c r="Q3" s="14">
        <v>4.8184263301450398</v>
      </c>
    </row>
    <row r="4" spans="1:17" s="20" customFormat="1">
      <c r="A4" s="14" t="s">
        <v>65</v>
      </c>
      <c r="B4" s="14">
        <v>2.9467374705866001</v>
      </c>
      <c r="C4" s="14">
        <v>8.5685522991639491</v>
      </c>
      <c r="D4" s="14">
        <v>6.0574839152954096</v>
      </c>
      <c r="E4" s="14">
        <v>5.9424086441310404</v>
      </c>
      <c r="F4" s="14">
        <v>6.4162376453623802</v>
      </c>
      <c r="G4" s="14">
        <v>7.9050828102792403</v>
      </c>
      <c r="H4" s="14">
        <v>7.5640962613599996</v>
      </c>
      <c r="I4" s="14">
        <v>11.103734104485699</v>
      </c>
      <c r="J4" s="14">
        <v>8.9231072386942092</v>
      </c>
      <c r="K4" s="14">
        <v>10.589945296230599</v>
      </c>
      <c r="L4" s="14">
        <v>8.8772379426885504</v>
      </c>
      <c r="M4" s="14">
        <v>10.192294768803499</v>
      </c>
      <c r="N4" s="14">
        <v>10.601597574027201</v>
      </c>
      <c r="O4" s="14">
        <v>10.9652548072192</v>
      </c>
      <c r="P4" s="14">
        <v>12.490259309217301</v>
      </c>
      <c r="Q4" s="14">
        <v>12.0782703477353</v>
      </c>
    </row>
    <row r="5" spans="1:17" s="20" customFormat="1">
      <c r="A5" s="14" t="s">
        <v>66</v>
      </c>
      <c r="B5" s="14">
        <v>7.5098156407126799</v>
      </c>
      <c r="C5" s="14">
        <v>22.000682781681299</v>
      </c>
      <c r="D5" s="14">
        <v>12.207455948738501</v>
      </c>
      <c r="E5" s="14">
        <v>12.015583604544499</v>
      </c>
      <c r="F5" s="14">
        <v>14.660503709111101</v>
      </c>
      <c r="G5" s="14">
        <v>16.9155258945028</v>
      </c>
      <c r="H5" s="14">
        <v>16.434201986679302</v>
      </c>
      <c r="I5" s="14">
        <v>22.080841554399399</v>
      </c>
      <c r="J5" s="14">
        <v>20.4906489736289</v>
      </c>
      <c r="K5" s="14">
        <v>15.186558738956601</v>
      </c>
      <c r="L5" s="14">
        <v>17.766451905875801</v>
      </c>
      <c r="M5" s="14">
        <v>21.025914218423001</v>
      </c>
      <c r="N5" s="14">
        <v>22.793207345655901</v>
      </c>
      <c r="O5" s="14">
        <v>17.926992056484298</v>
      </c>
      <c r="P5" s="14">
        <v>24.388533386471298</v>
      </c>
      <c r="Q5" s="14">
        <v>23.937638252362799</v>
      </c>
    </row>
    <row r="6" spans="1:17" s="20" customFormat="1">
      <c r="A6" s="14" t="s">
        <v>67</v>
      </c>
      <c r="B6" s="14">
        <v>13.101390814038901</v>
      </c>
      <c r="C6" s="14">
        <v>29.425372437005599</v>
      </c>
      <c r="D6" s="14">
        <v>17.545973193978099</v>
      </c>
      <c r="E6" s="14">
        <v>19.693816902719401</v>
      </c>
      <c r="F6" s="14">
        <v>21.4139021011806</v>
      </c>
      <c r="G6" s="14">
        <v>24.661323854480798</v>
      </c>
      <c r="H6" s="14">
        <v>24.0117641459296</v>
      </c>
      <c r="I6" s="14">
        <v>25.461914125558199</v>
      </c>
      <c r="J6" s="14">
        <v>28.8179017085826</v>
      </c>
      <c r="K6" s="14">
        <v>22.6884751383995</v>
      </c>
      <c r="L6" s="14">
        <v>24.528050181357099</v>
      </c>
      <c r="M6" s="14">
        <v>26.355954237989199</v>
      </c>
      <c r="N6" s="14">
        <v>28.3619141993128</v>
      </c>
      <c r="O6" s="14">
        <v>24.202388489890598</v>
      </c>
      <c r="P6" s="14">
        <v>29.0035328168434</v>
      </c>
      <c r="Q6" s="14">
        <v>28.230651794695401</v>
      </c>
    </row>
    <row r="7" spans="1:17" s="20" customFormat="1">
      <c r="A7" s="14" t="s">
        <v>68</v>
      </c>
      <c r="B7" s="14">
        <v>20.171799121499401</v>
      </c>
      <c r="C7" s="14">
        <v>23.430872328426499</v>
      </c>
      <c r="D7" s="14">
        <v>21.952677201793499</v>
      </c>
      <c r="E7" s="14">
        <v>26.0679129323767</v>
      </c>
      <c r="F7" s="14">
        <v>23.891083755494101</v>
      </c>
      <c r="G7" s="14">
        <v>23.690238609141499</v>
      </c>
      <c r="H7" s="14">
        <v>24.435362404252199</v>
      </c>
      <c r="I7" s="14">
        <v>21.3350433721832</v>
      </c>
      <c r="J7" s="14">
        <v>23.171460360826899</v>
      </c>
      <c r="K7" s="14">
        <v>23.202850443136501</v>
      </c>
      <c r="L7" s="14">
        <v>23.8945289204316</v>
      </c>
      <c r="M7" s="14">
        <v>22.393120265889401</v>
      </c>
      <c r="N7" s="14">
        <v>21.335665228860101</v>
      </c>
      <c r="O7" s="14">
        <v>23.826284509871201</v>
      </c>
      <c r="P7" s="14">
        <v>19.7942047213105</v>
      </c>
      <c r="Q7" s="14">
        <v>20.281929122759699</v>
      </c>
    </row>
    <row r="8" spans="1:17" s="20" customFormat="1">
      <c r="A8" s="14" t="s">
        <v>69</v>
      </c>
      <c r="B8" s="14">
        <v>24.5952368450017</v>
      </c>
      <c r="C8" s="14">
        <v>11.007300286874299</v>
      </c>
      <c r="D8" s="14">
        <v>21.015954881947401</v>
      </c>
      <c r="E8" s="14">
        <v>21.447756303112602</v>
      </c>
      <c r="F8" s="14">
        <v>18.7735112841561</v>
      </c>
      <c r="G8" s="14">
        <v>16.0403520869109</v>
      </c>
      <c r="H8" s="14">
        <v>16.772276195185601</v>
      </c>
      <c r="I8" s="14">
        <v>11.739673555590899</v>
      </c>
      <c r="J8" s="14">
        <v>11.708006103001299</v>
      </c>
      <c r="K8" s="14">
        <v>17.445295434431099</v>
      </c>
      <c r="L8" s="14">
        <v>14.6119735322035</v>
      </c>
      <c r="M8" s="14">
        <v>12.0752865109776</v>
      </c>
      <c r="N8" s="14">
        <v>9.7827919087661499</v>
      </c>
      <c r="O8" s="14">
        <v>14.888802952346699</v>
      </c>
      <c r="P8" s="14">
        <v>8.3161347134275605</v>
      </c>
      <c r="Q8" s="14">
        <v>8.4898505635413208</v>
      </c>
    </row>
    <row r="9" spans="1:17" s="20" customFormat="1">
      <c r="A9" s="14" t="s">
        <v>70</v>
      </c>
      <c r="B9" s="14">
        <v>30.8281141073561</v>
      </c>
      <c r="C9" s="14">
        <v>3.59128869520511</v>
      </c>
      <c r="D9" s="14">
        <v>19.023353950190199</v>
      </c>
      <c r="E9" s="14">
        <v>12.2579516617326</v>
      </c>
      <c r="F9" s="14">
        <v>12.127892338107101</v>
      </c>
      <c r="G9" s="14">
        <v>7.6302577214373297</v>
      </c>
      <c r="H9" s="14">
        <v>7.5649751283982596</v>
      </c>
      <c r="I9" s="14">
        <v>4.9959226433234001</v>
      </c>
      <c r="J9" s="14">
        <v>3.5440998192577999</v>
      </c>
      <c r="K9" s="14">
        <v>7.3988910201678202</v>
      </c>
      <c r="L9" s="14">
        <v>6.7562153334654802</v>
      </c>
      <c r="M9" s="14">
        <v>4.3217838052687299</v>
      </c>
      <c r="N9" s="14">
        <v>3.4776854606309699</v>
      </c>
      <c r="O9" s="14">
        <v>4.3619848033288502</v>
      </c>
      <c r="P9" s="14">
        <v>1.6569573696647999</v>
      </c>
      <c r="Q9" s="14">
        <v>2.1632335887604399</v>
      </c>
    </row>
    <row r="10" spans="1:17" s="20" customFormat="1" ht="31.5">
      <c r="A10" s="23" t="s">
        <v>87</v>
      </c>
      <c r="B10" s="23" t="s">
        <v>28</v>
      </c>
      <c r="C10" s="23" t="s">
        <v>21</v>
      </c>
      <c r="D10" s="23" t="s">
        <v>16</v>
      </c>
      <c r="E10" s="23" t="s">
        <v>18</v>
      </c>
      <c r="F10" s="23" t="s">
        <v>19</v>
      </c>
      <c r="G10" s="23" t="s">
        <v>24</v>
      </c>
      <c r="H10" s="23" t="s">
        <v>15</v>
      </c>
      <c r="I10" s="23" t="s">
        <v>30</v>
      </c>
      <c r="J10" s="23" t="s">
        <v>27</v>
      </c>
      <c r="K10" s="23" t="s">
        <v>34</v>
      </c>
      <c r="L10" s="23" t="s">
        <v>23</v>
      </c>
      <c r="M10" s="23" t="s">
        <v>33</v>
      </c>
      <c r="N10" s="23" t="s">
        <v>26</v>
      </c>
      <c r="O10" s="23" t="s">
        <v>36</v>
      </c>
      <c r="P10" s="23" t="s">
        <v>32</v>
      </c>
      <c r="Q10" s="23" t="s">
        <v>25</v>
      </c>
    </row>
    <row r="11" spans="1:17" s="20" customFormat="1" ht="31.5">
      <c r="A11" s="14" t="s">
        <v>64</v>
      </c>
      <c r="B11" s="14">
        <v>4.8227409895261699</v>
      </c>
      <c r="C11" s="14">
        <v>5.0568927016633296</v>
      </c>
      <c r="D11" s="14">
        <v>5.5451296572184203</v>
      </c>
      <c r="E11" s="14">
        <v>5.7027672009044403</v>
      </c>
      <c r="F11" s="14">
        <v>6.1324824638766797</v>
      </c>
      <c r="G11" s="14">
        <v>6.8043106373794799</v>
      </c>
      <c r="H11" s="14">
        <v>6.9587723763249496</v>
      </c>
      <c r="I11" s="14">
        <v>7.2416853659446403</v>
      </c>
      <c r="J11" s="14">
        <v>7.4547749758280597</v>
      </c>
      <c r="K11" s="14">
        <v>7.4991063962623796</v>
      </c>
      <c r="L11" s="14">
        <v>7.5194829983827498</v>
      </c>
      <c r="M11" s="14">
        <v>7.7663855152770802</v>
      </c>
      <c r="N11" s="14">
        <v>7.8263000546158201</v>
      </c>
      <c r="O11" s="14">
        <v>7.9560277534280397</v>
      </c>
      <c r="P11" s="14">
        <v>8.5315928653430007</v>
      </c>
      <c r="Q11" s="14">
        <v>8.7316489256478604</v>
      </c>
    </row>
    <row r="12" spans="1:17" s="20" customFormat="1">
      <c r="A12" s="14" t="s">
        <v>65</v>
      </c>
      <c r="B12" s="14">
        <v>15.1200960212882</v>
      </c>
      <c r="C12" s="14">
        <v>15.0296877388844</v>
      </c>
      <c r="D12" s="14">
        <v>12.193542455425201</v>
      </c>
      <c r="E12" s="14">
        <v>12.9521613131271</v>
      </c>
      <c r="F12" s="14">
        <v>13.534663203805099</v>
      </c>
      <c r="G12" s="14">
        <v>14.158798511561701</v>
      </c>
      <c r="H12" s="14">
        <v>12.004417575426499</v>
      </c>
      <c r="I12" s="14">
        <v>15.0673517426433</v>
      </c>
      <c r="J12" s="14">
        <v>14.021417732428599</v>
      </c>
      <c r="K12" s="14">
        <v>16.453137796741998</v>
      </c>
      <c r="L12" s="14">
        <v>15.1246019908506</v>
      </c>
      <c r="M12" s="14">
        <v>15.839018346132899</v>
      </c>
      <c r="N12" s="14">
        <v>13.986482584775301</v>
      </c>
      <c r="O12" s="14">
        <v>17.8898602722658</v>
      </c>
      <c r="P12" s="14">
        <v>16.137338565490001</v>
      </c>
      <c r="Q12" s="14">
        <v>13.622704301690201</v>
      </c>
    </row>
    <row r="13" spans="1:17" s="20" customFormat="1">
      <c r="A13" s="14" t="s">
        <v>66</v>
      </c>
      <c r="B13" s="14">
        <v>26.6289290258939</v>
      </c>
      <c r="C13" s="14">
        <v>23.580434776317698</v>
      </c>
      <c r="D13" s="14">
        <v>19.404186697148301</v>
      </c>
      <c r="E13" s="14">
        <v>21.926386896224201</v>
      </c>
      <c r="F13" s="14">
        <v>21.930594058280001</v>
      </c>
      <c r="G13" s="14">
        <v>21.6923007431439</v>
      </c>
      <c r="H13" s="14">
        <v>18.425101733083402</v>
      </c>
      <c r="I13" s="14">
        <v>24.286810239157301</v>
      </c>
      <c r="J13" s="14">
        <v>23.608233365956</v>
      </c>
      <c r="K13" s="14">
        <v>26.587482009255201</v>
      </c>
      <c r="L13" s="14">
        <v>21.5891441777583</v>
      </c>
      <c r="M13" s="14">
        <v>24.864696765709901</v>
      </c>
      <c r="N13" s="14">
        <v>23.204125161469001</v>
      </c>
      <c r="O13" s="14">
        <v>26.254628847876599</v>
      </c>
      <c r="P13" s="14">
        <v>24.071817209733702</v>
      </c>
      <c r="Q13" s="14">
        <v>22.144638892488</v>
      </c>
    </row>
    <row r="14" spans="1:17" s="20" customFormat="1">
      <c r="A14" s="14" t="s">
        <v>67</v>
      </c>
      <c r="B14" s="14">
        <v>27.821364320152899</v>
      </c>
      <c r="C14" s="14">
        <v>23.949428562436001</v>
      </c>
      <c r="D14" s="14">
        <v>23.735384363386501</v>
      </c>
      <c r="E14" s="14">
        <v>24.1674158564831</v>
      </c>
      <c r="F14" s="14">
        <v>24.568626260665098</v>
      </c>
      <c r="G14" s="14">
        <v>24.8027693183864</v>
      </c>
      <c r="H14" s="14">
        <v>22.4451601950197</v>
      </c>
      <c r="I14" s="14">
        <v>25.682506766171201</v>
      </c>
      <c r="J14" s="14">
        <v>25.697707996825599</v>
      </c>
      <c r="K14" s="14">
        <v>25.971032883427199</v>
      </c>
      <c r="L14" s="14">
        <v>22.699735707973598</v>
      </c>
      <c r="M14" s="14">
        <v>25.958133250241101</v>
      </c>
      <c r="N14" s="14">
        <v>24.772706252711998</v>
      </c>
      <c r="O14" s="14">
        <v>23.340564000544799</v>
      </c>
      <c r="P14" s="14">
        <v>24.587748294909801</v>
      </c>
      <c r="Q14" s="14">
        <v>23.758976203496999</v>
      </c>
    </row>
    <row r="15" spans="1:17" s="20" customFormat="1">
      <c r="A15" s="14" t="s">
        <v>68</v>
      </c>
      <c r="B15" s="14">
        <v>17.619456571825001</v>
      </c>
      <c r="C15" s="14">
        <v>18.670087787012601</v>
      </c>
      <c r="D15" s="14">
        <v>21.6662325407884</v>
      </c>
      <c r="E15" s="14">
        <v>20.9629962697473</v>
      </c>
      <c r="F15" s="14">
        <v>19.0239121209388</v>
      </c>
      <c r="G15" s="14">
        <v>19.664898559628298</v>
      </c>
      <c r="H15" s="14">
        <v>20.622036965739198</v>
      </c>
      <c r="I15" s="14">
        <v>18.322158535096499</v>
      </c>
      <c r="J15" s="14">
        <v>18.066054344441099</v>
      </c>
      <c r="K15" s="14">
        <v>15.6990279513963</v>
      </c>
      <c r="L15" s="14">
        <v>18.0662238581255</v>
      </c>
      <c r="M15" s="14">
        <v>17.5712280326326</v>
      </c>
      <c r="N15" s="14">
        <v>18.379225210694901</v>
      </c>
      <c r="O15" s="14">
        <v>15.7872171656721</v>
      </c>
      <c r="P15" s="14">
        <v>16.7483442227282</v>
      </c>
      <c r="Q15" s="14">
        <v>18.850636151322899</v>
      </c>
    </row>
    <row r="16" spans="1:17" s="20" customFormat="1">
      <c r="A16" s="14" t="s">
        <v>69</v>
      </c>
      <c r="B16" s="14">
        <v>6.4651875729993797</v>
      </c>
      <c r="C16" s="14">
        <v>10.282153115169899</v>
      </c>
      <c r="D16" s="14">
        <v>12.773756931770301</v>
      </c>
      <c r="E16" s="14">
        <v>11.021935927079401</v>
      </c>
      <c r="F16" s="14">
        <v>10.5150423597442</v>
      </c>
      <c r="G16" s="14">
        <v>9.6432249983699592</v>
      </c>
      <c r="H16" s="14">
        <v>13.4214579669296</v>
      </c>
      <c r="I16" s="14">
        <v>7.3091090736494202</v>
      </c>
      <c r="J16" s="14">
        <v>8.8854352482032297</v>
      </c>
      <c r="K16" s="14">
        <v>6.2983150445368601</v>
      </c>
      <c r="L16" s="14">
        <v>10.4698203180445</v>
      </c>
      <c r="M16" s="14">
        <v>6.72533922143948</v>
      </c>
      <c r="N16" s="14">
        <v>8.9573899892667104</v>
      </c>
      <c r="O16" s="14">
        <v>6.5805193772286499</v>
      </c>
      <c r="P16" s="14">
        <v>7.7630262704136399</v>
      </c>
      <c r="Q16" s="14">
        <v>9.7657210676318407</v>
      </c>
    </row>
    <row r="17" spans="1:17" s="20" customFormat="1">
      <c r="A17" s="14" t="s">
        <v>70</v>
      </c>
      <c r="B17" s="14">
        <v>1.5222254983144501</v>
      </c>
      <c r="C17" s="14">
        <v>3.4313153185160101</v>
      </c>
      <c r="D17" s="14">
        <v>4.6817673542628597</v>
      </c>
      <c r="E17" s="14">
        <v>3.2663365364344199</v>
      </c>
      <c r="F17" s="14">
        <v>4.2946795326901697</v>
      </c>
      <c r="G17" s="14">
        <v>3.2336972315302499</v>
      </c>
      <c r="H17" s="14">
        <v>6.1230531874766703</v>
      </c>
      <c r="I17" s="14">
        <v>2.0903782773376198</v>
      </c>
      <c r="J17" s="14">
        <v>2.2663763363173799</v>
      </c>
      <c r="K17" s="14">
        <v>1.49189791838014</v>
      </c>
      <c r="L17" s="14">
        <v>4.5309909488646598</v>
      </c>
      <c r="M17" s="14">
        <v>1.2751988685670199</v>
      </c>
      <c r="N17" s="14">
        <v>2.8737707464662798</v>
      </c>
      <c r="O17" s="14">
        <v>2.19118258298395</v>
      </c>
      <c r="P17" s="14">
        <v>2.1601325713816699</v>
      </c>
      <c r="Q17" s="14">
        <v>3.1256744577222699</v>
      </c>
    </row>
    <row r="18" spans="1:17" s="20" customFormat="1" ht="31.5">
      <c r="A18" s="23" t="s">
        <v>87</v>
      </c>
      <c r="B18" s="23" t="s">
        <v>37</v>
      </c>
      <c r="C18" s="23" t="s">
        <v>29</v>
      </c>
      <c r="D18" s="23" t="s">
        <v>31</v>
      </c>
      <c r="E18" s="23" t="s">
        <v>40</v>
      </c>
      <c r="F18" s="23" t="s">
        <v>38</v>
      </c>
      <c r="G18" s="23" t="s">
        <v>39</v>
      </c>
      <c r="H18" s="23" t="s">
        <v>35</v>
      </c>
      <c r="I18" s="23" t="s">
        <v>45</v>
      </c>
      <c r="J18" s="23" t="s">
        <v>42</v>
      </c>
      <c r="K18" s="23" t="s">
        <v>47</v>
      </c>
      <c r="L18" s="23" t="s">
        <v>44</v>
      </c>
      <c r="M18" s="23" t="s">
        <v>43</v>
      </c>
      <c r="N18" s="23" t="s">
        <v>41</v>
      </c>
      <c r="O18" s="23" t="s">
        <v>71</v>
      </c>
      <c r="P18" s="23" t="s">
        <v>48</v>
      </c>
      <c r="Q18" s="23" t="s">
        <v>46</v>
      </c>
    </row>
    <row r="19" spans="1:17" s="20" customFormat="1" ht="31.5">
      <c r="A19" s="14" t="s">
        <v>64</v>
      </c>
      <c r="B19" s="14">
        <v>8.7442310888884194</v>
      </c>
      <c r="C19" s="14">
        <v>8.7952308674699609</v>
      </c>
      <c r="D19" s="14">
        <v>8.8928190130374194</v>
      </c>
      <c r="E19" s="14">
        <v>9.4996401327646698</v>
      </c>
      <c r="F19" s="14">
        <v>9.5465839988971393</v>
      </c>
      <c r="G19" s="14">
        <v>9.9005235831148006</v>
      </c>
      <c r="H19" s="14">
        <v>11.0765195681959</v>
      </c>
      <c r="I19" s="14">
        <v>13.9783452781883</v>
      </c>
      <c r="J19" s="14">
        <v>14.453806474733801</v>
      </c>
      <c r="K19" s="14">
        <v>14.5350926900547</v>
      </c>
      <c r="L19" s="14">
        <v>15.4847714042223</v>
      </c>
      <c r="M19" s="14">
        <v>15.499060298410001</v>
      </c>
      <c r="N19" s="14">
        <v>15.871854692693599</v>
      </c>
      <c r="O19" s="14">
        <v>19.0340458961522</v>
      </c>
      <c r="P19" s="14">
        <v>19.139972577849701</v>
      </c>
      <c r="Q19" s="14">
        <v>19.985204897363602</v>
      </c>
    </row>
    <row r="20" spans="1:17" s="20" customFormat="1">
      <c r="A20" s="14" t="s">
        <v>65</v>
      </c>
      <c r="B20" s="14">
        <v>17.274074889826998</v>
      </c>
      <c r="C20" s="14">
        <v>15.536145769187</v>
      </c>
      <c r="D20" s="14">
        <v>16.013259813783399</v>
      </c>
      <c r="E20" s="14">
        <v>20.369806537604301</v>
      </c>
      <c r="F20" s="14">
        <v>17.525331661004302</v>
      </c>
      <c r="G20" s="14">
        <v>18.1611673084128</v>
      </c>
      <c r="H20" s="14">
        <v>16.3873413211988</v>
      </c>
      <c r="I20" s="14">
        <v>26.8459539615388</v>
      </c>
      <c r="J20" s="14">
        <v>21.2353990005874</v>
      </c>
      <c r="K20" s="14">
        <v>30.7084940906391</v>
      </c>
      <c r="L20" s="14">
        <v>26.495417698898802</v>
      </c>
      <c r="M20" s="14">
        <v>23.410839312162999</v>
      </c>
      <c r="N20" s="14">
        <v>17.6303200278406</v>
      </c>
      <c r="O20" s="14">
        <v>22.995469881647502</v>
      </c>
      <c r="P20" s="14">
        <v>30.5974204220662</v>
      </c>
      <c r="Q20" s="14">
        <v>23.771372379545902</v>
      </c>
    </row>
    <row r="21" spans="1:17" s="20" customFormat="1">
      <c r="A21" s="14" t="s">
        <v>66</v>
      </c>
      <c r="B21" s="14">
        <v>25.9361255005003</v>
      </c>
      <c r="C21" s="14">
        <v>22.320669113681699</v>
      </c>
      <c r="D21" s="14">
        <v>22.777921136962899</v>
      </c>
      <c r="E21" s="14">
        <v>26.705790945608499</v>
      </c>
      <c r="F21" s="14">
        <v>24.686247158619</v>
      </c>
      <c r="G21" s="14">
        <v>25.267140357957</v>
      </c>
      <c r="H21" s="14">
        <v>23.122751911880801</v>
      </c>
      <c r="I21" s="14">
        <v>28.3221805154799</v>
      </c>
      <c r="J21" s="14">
        <v>27.156369966762401</v>
      </c>
      <c r="K21" s="14">
        <v>31.537432215216299</v>
      </c>
      <c r="L21" s="14">
        <v>25.541415467569699</v>
      </c>
      <c r="M21" s="14">
        <v>26.5303819801535</v>
      </c>
      <c r="N21" s="14">
        <v>21.574530332598801</v>
      </c>
      <c r="O21" s="14">
        <v>25.498059761235702</v>
      </c>
      <c r="P21" s="14">
        <v>27.340538938183201</v>
      </c>
      <c r="Q21" s="14">
        <v>24.377793243675299</v>
      </c>
    </row>
    <row r="22" spans="1:17" s="20" customFormat="1">
      <c r="A22" s="14" t="s">
        <v>67</v>
      </c>
      <c r="B22" s="14">
        <v>24.599829070062601</v>
      </c>
      <c r="C22" s="14">
        <v>23.623028796337898</v>
      </c>
      <c r="D22" s="14">
        <v>24.021764177323799</v>
      </c>
      <c r="E22" s="14">
        <v>22.948326868477501</v>
      </c>
      <c r="F22" s="14">
        <v>23.929314907719899</v>
      </c>
      <c r="G22" s="14">
        <v>22.9693513798838</v>
      </c>
      <c r="H22" s="14">
        <v>22.0857994980834</v>
      </c>
      <c r="I22" s="14">
        <v>19.231470168346</v>
      </c>
      <c r="J22" s="14">
        <v>22.074384411078501</v>
      </c>
      <c r="K22" s="14">
        <v>16.8564765978469</v>
      </c>
      <c r="L22" s="14">
        <v>16.522575833337999</v>
      </c>
      <c r="M22" s="14">
        <v>19.5120641825288</v>
      </c>
      <c r="N22" s="14">
        <v>20.956867089722401</v>
      </c>
      <c r="O22" s="14">
        <v>19.161859298317498</v>
      </c>
      <c r="P22" s="14">
        <v>14.5095024425144</v>
      </c>
      <c r="Q22" s="14">
        <v>17.888808134404599</v>
      </c>
    </row>
    <row r="23" spans="1:17" s="20" customFormat="1">
      <c r="A23" s="14" t="s">
        <v>68</v>
      </c>
      <c r="B23" s="14">
        <v>15.384642613397601</v>
      </c>
      <c r="C23" s="14">
        <v>18.494237374267399</v>
      </c>
      <c r="D23" s="14">
        <v>17.660411843050198</v>
      </c>
      <c r="E23" s="14">
        <v>13.4921339791383</v>
      </c>
      <c r="F23" s="14">
        <v>16.301603321385699</v>
      </c>
      <c r="G23" s="14">
        <v>14.437640648923701</v>
      </c>
      <c r="H23" s="14">
        <v>16.360944244172298</v>
      </c>
      <c r="I23" s="14">
        <v>8.4445444450795009</v>
      </c>
      <c r="J23" s="14">
        <v>11.177813164471701</v>
      </c>
      <c r="K23" s="14">
        <v>5.4269175827435303</v>
      </c>
      <c r="L23" s="14">
        <v>10.086135519085399</v>
      </c>
      <c r="M23" s="14">
        <v>10.4767530006944</v>
      </c>
      <c r="N23" s="14">
        <v>14.599312183402301</v>
      </c>
      <c r="O23" s="14">
        <v>9.6092387438939895</v>
      </c>
      <c r="P23" s="14">
        <v>5.8440739257340297</v>
      </c>
      <c r="Q23" s="14">
        <v>9.9147271818971294</v>
      </c>
    </row>
    <row r="24" spans="1:17" s="20" customFormat="1">
      <c r="A24" s="14" t="s">
        <v>69</v>
      </c>
      <c r="B24" s="14">
        <v>6.6244753629030502</v>
      </c>
      <c r="C24" s="14">
        <v>8.5874069088040894</v>
      </c>
      <c r="D24" s="14">
        <v>8.5148412421010899</v>
      </c>
      <c r="E24" s="14">
        <v>5.3565590973033004</v>
      </c>
      <c r="F24" s="14">
        <v>6.4577620879256799</v>
      </c>
      <c r="G24" s="14">
        <v>7.1381340376946003</v>
      </c>
      <c r="H24" s="14">
        <v>7.84151790371335</v>
      </c>
      <c r="I24" s="14">
        <v>2.5858496698520401</v>
      </c>
      <c r="J24" s="14">
        <v>3.2563416842239401</v>
      </c>
      <c r="K24" s="14">
        <v>0.85664412419632097</v>
      </c>
      <c r="L24" s="14">
        <v>4.6705494822157299</v>
      </c>
      <c r="M24" s="14">
        <v>3.5156808690679102</v>
      </c>
      <c r="N24" s="14">
        <v>7.1866170002362599</v>
      </c>
      <c r="O24" s="14">
        <v>3.0601856804704699</v>
      </c>
      <c r="P24" s="14">
        <v>2.0300728983273899</v>
      </c>
      <c r="Q24" s="14">
        <v>3.3752473596310701</v>
      </c>
    </row>
    <row r="25" spans="1:17" s="20" customFormat="1">
      <c r="A25" s="14" t="s">
        <v>70</v>
      </c>
      <c r="B25" s="14">
        <v>1.43662147442099</v>
      </c>
      <c r="C25" s="14">
        <v>2.6432811702519499</v>
      </c>
      <c r="D25" s="14">
        <v>2.1189827737411102</v>
      </c>
      <c r="E25" s="14">
        <v>1.6277424391033599</v>
      </c>
      <c r="F25" s="14">
        <v>1.55315686444838</v>
      </c>
      <c r="G25" s="14">
        <v>2.1260426840133402</v>
      </c>
      <c r="H25" s="14">
        <v>3.12512555275541</v>
      </c>
      <c r="I25" s="14">
        <v>0.59165596151551303</v>
      </c>
      <c r="J25" s="14">
        <v>0.64588529814228801</v>
      </c>
      <c r="K25" s="14">
        <v>7.8942699303159294E-2</v>
      </c>
      <c r="L25" s="14">
        <v>1.1991345946699701</v>
      </c>
      <c r="M25" s="14">
        <v>1.0552203569824199</v>
      </c>
      <c r="N25" s="14">
        <v>2.1804986735061398</v>
      </c>
      <c r="O25" s="14">
        <v>0.64114073828262097</v>
      </c>
      <c r="P25" s="14">
        <v>0.53841879532499404</v>
      </c>
      <c r="Q25" s="14">
        <v>0.68684680348248695</v>
      </c>
    </row>
    <row r="26" spans="1:17" s="20" customFormat="1" ht="31.5">
      <c r="A26" s="23" t="s">
        <v>87</v>
      </c>
      <c r="B26" s="23" t="s">
        <v>72</v>
      </c>
      <c r="C26" s="23" t="s">
        <v>49</v>
      </c>
      <c r="D26" s="23" t="s">
        <v>51</v>
      </c>
      <c r="E26" s="23" t="s">
        <v>50</v>
      </c>
      <c r="F26" s="23" t="s">
        <v>54</v>
      </c>
      <c r="G26" s="23" t="s">
        <v>52</v>
      </c>
      <c r="H26" s="23" t="s">
        <v>53</v>
      </c>
      <c r="I26" s="23" t="s">
        <v>55</v>
      </c>
      <c r="J26" s="23" t="s">
        <v>57</v>
      </c>
      <c r="K26" s="23" t="s">
        <v>56</v>
      </c>
      <c r="L26" s="23" t="s">
        <v>59</v>
      </c>
      <c r="M26" s="23" t="s">
        <v>58</v>
      </c>
      <c r="N26" s="23" t="s">
        <v>60</v>
      </c>
      <c r="O26" s="23" t="s">
        <v>62</v>
      </c>
      <c r="P26" s="23" t="s">
        <v>63</v>
      </c>
      <c r="Q26" s="23" t="s">
        <v>61</v>
      </c>
    </row>
    <row r="27" spans="1:17" s="20" customFormat="1" ht="31.5">
      <c r="A27" s="14" t="s">
        <v>64</v>
      </c>
      <c r="B27" s="14">
        <v>20.531580786343099</v>
      </c>
      <c r="C27" s="14">
        <v>21.996867421351499</v>
      </c>
      <c r="D27" s="14">
        <v>22.827960178686102</v>
      </c>
      <c r="E27" s="14">
        <v>22.961171912534301</v>
      </c>
      <c r="F27" s="14">
        <v>23.639825508628199</v>
      </c>
      <c r="G27" s="14">
        <v>27.5015689874181</v>
      </c>
      <c r="H27" s="14">
        <v>29.244524615877602</v>
      </c>
      <c r="I27" s="14">
        <v>32.525290151758</v>
      </c>
      <c r="J27" s="14">
        <v>34.879422131257002</v>
      </c>
      <c r="K27" s="14">
        <v>35.224047050659898</v>
      </c>
      <c r="L27" s="14">
        <v>36.475988685156203</v>
      </c>
      <c r="M27" s="14">
        <v>36.476769419767599</v>
      </c>
      <c r="N27" s="14">
        <v>41.6464981412905</v>
      </c>
      <c r="O27" s="14">
        <v>42.3116969512173</v>
      </c>
      <c r="P27" s="14">
        <v>46.967966000098599</v>
      </c>
      <c r="Q27" s="14">
        <v>46.9886718101044</v>
      </c>
    </row>
    <row r="28" spans="1:17" s="20" customFormat="1">
      <c r="A28" s="14" t="s">
        <v>65</v>
      </c>
      <c r="B28" s="14">
        <v>25.751885373829399</v>
      </c>
      <c r="C28" s="14">
        <v>29.5454894037928</v>
      </c>
      <c r="D28" s="14">
        <v>31.884238557924299</v>
      </c>
      <c r="E28" s="14">
        <v>28.793168366650001</v>
      </c>
      <c r="F28" s="14">
        <v>36.233377415900698</v>
      </c>
      <c r="G28" s="14">
        <v>29.145092090428999</v>
      </c>
      <c r="H28" s="14">
        <v>26.539881391376198</v>
      </c>
      <c r="I28" s="14">
        <v>28.139683626004199</v>
      </c>
      <c r="J28" s="14">
        <v>31.605508987270198</v>
      </c>
      <c r="K28" s="14">
        <v>31.865042600258299</v>
      </c>
      <c r="L28" s="14">
        <v>32.086197038683501</v>
      </c>
      <c r="M28" s="14">
        <v>31.2732183484536</v>
      </c>
      <c r="N28" s="14">
        <v>32.170518342030398</v>
      </c>
      <c r="O28" s="14">
        <v>33.382244610637997</v>
      </c>
      <c r="P28" s="14">
        <v>27.613430694729601</v>
      </c>
      <c r="Q28" s="14">
        <v>22.5663385301613</v>
      </c>
    </row>
    <row r="29" spans="1:17" s="20" customFormat="1">
      <c r="A29" s="14" t="s">
        <v>66</v>
      </c>
      <c r="B29" s="14">
        <v>24.857926940422999</v>
      </c>
      <c r="C29" s="14">
        <v>25.323415101583901</v>
      </c>
      <c r="D29" s="14">
        <v>27.824249641056099</v>
      </c>
      <c r="E29" s="14">
        <v>26.022683282345898</v>
      </c>
      <c r="F29" s="14">
        <v>26.8226333132829</v>
      </c>
      <c r="G29" s="14">
        <v>24.224796806828401</v>
      </c>
      <c r="H29" s="14">
        <v>23.019973593497198</v>
      </c>
      <c r="I29" s="14">
        <v>22.909757171680901</v>
      </c>
      <c r="J29" s="14">
        <v>22.190271060040502</v>
      </c>
      <c r="K29" s="14">
        <v>20.405206254116599</v>
      </c>
      <c r="L29" s="14">
        <v>20.960251383411698</v>
      </c>
      <c r="M29" s="14">
        <v>21.146194679566101</v>
      </c>
      <c r="N29" s="14">
        <v>17.8298169654914</v>
      </c>
      <c r="O29" s="14">
        <v>16.849243278271899</v>
      </c>
      <c r="P29" s="14">
        <v>16.130531383546501</v>
      </c>
      <c r="Q29" s="14">
        <v>15.1810941400035</v>
      </c>
    </row>
    <row r="30" spans="1:17" s="20" customFormat="1">
      <c r="A30" s="14" t="s">
        <v>67</v>
      </c>
      <c r="B30" s="14">
        <v>16.896062645302401</v>
      </c>
      <c r="C30" s="14">
        <v>15.4028950483961</v>
      </c>
      <c r="D30" s="14">
        <v>13.128088988839</v>
      </c>
      <c r="E30" s="14">
        <v>14.882090890863701</v>
      </c>
      <c r="F30" s="14">
        <v>10.144995744412499</v>
      </c>
      <c r="G30" s="14">
        <v>13.1461452117397</v>
      </c>
      <c r="H30" s="14">
        <v>14.4090440732078</v>
      </c>
      <c r="I30" s="14">
        <v>11.992330220051601</v>
      </c>
      <c r="J30" s="14">
        <v>9.2492162692977207</v>
      </c>
      <c r="K30" s="14">
        <v>8.89270574018445</v>
      </c>
      <c r="L30" s="14">
        <v>8.0725272221904003</v>
      </c>
      <c r="M30" s="14">
        <v>7.97763680140873</v>
      </c>
      <c r="N30" s="14">
        <v>6.4366851355555799</v>
      </c>
      <c r="O30" s="14">
        <v>5.6933580312879402</v>
      </c>
      <c r="P30" s="14">
        <v>6.6573091616640196</v>
      </c>
      <c r="Q30" s="14">
        <v>8.7872106716236509</v>
      </c>
    </row>
    <row r="31" spans="1:17" s="20" customFormat="1">
      <c r="A31" s="14" t="s">
        <v>68</v>
      </c>
      <c r="B31" s="14">
        <v>8.4874533719953291</v>
      </c>
      <c r="C31" s="14">
        <v>6.1504791118022801</v>
      </c>
      <c r="D31" s="14">
        <v>3.7079078243239398</v>
      </c>
      <c r="E31" s="14">
        <v>5.9974477317182799</v>
      </c>
      <c r="F31" s="14">
        <v>2.59501938370407</v>
      </c>
      <c r="G31" s="14">
        <v>4.9406494066599898</v>
      </c>
      <c r="H31" s="14">
        <v>5.4142018537656096</v>
      </c>
      <c r="I31" s="14">
        <v>3.6357669664915999</v>
      </c>
      <c r="J31" s="14">
        <v>1.80269772201912</v>
      </c>
      <c r="K31" s="14">
        <v>2.8598847721449001</v>
      </c>
      <c r="L31" s="14">
        <v>1.8424541832527099</v>
      </c>
      <c r="M31" s="14">
        <v>2.3382912986361801</v>
      </c>
      <c r="N31" s="14">
        <v>1.61497902697218</v>
      </c>
      <c r="O31" s="14">
        <v>1.48777595055323</v>
      </c>
      <c r="P31" s="14">
        <v>2.0580242926735699</v>
      </c>
      <c r="Q31" s="14">
        <v>4.45690235337399</v>
      </c>
    </row>
    <row r="32" spans="1:17" s="20" customFormat="1">
      <c r="A32" s="14" t="s">
        <v>69</v>
      </c>
      <c r="B32" s="14">
        <v>2.92610676246376</v>
      </c>
      <c r="C32" s="14">
        <v>1.4516425320819499</v>
      </c>
      <c r="D32" s="14">
        <v>0.59244731100401904</v>
      </c>
      <c r="E32" s="14">
        <v>1.2350345136148</v>
      </c>
      <c r="F32" s="14">
        <v>0.50077480933058005</v>
      </c>
      <c r="G32" s="14">
        <v>0.92934948240332105</v>
      </c>
      <c r="H32" s="14">
        <v>1.2514037687191999</v>
      </c>
      <c r="I32" s="14">
        <v>0.76693871664096003</v>
      </c>
      <c r="J32" s="14">
        <v>0.26647619142919499</v>
      </c>
      <c r="K32" s="14">
        <v>0.70923109606357004</v>
      </c>
      <c r="L32" s="14">
        <v>0.48672177046718601</v>
      </c>
      <c r="M32" s="14">
        <v>0.68697424753399305</v>
      </c>
      <c r="N32" s="14">
        <v>0.276905257454506</v>
      </c>
      <c r="O32" s="14">
        <v>0.27136148693488499</v>
      </c>
      <c r="P32" s="14">
        <v>0.546034041922835</v>
      </c>
      <c r="Q32" s="14">
        <v>1.7133593310909001</v>
      </c>
    </row>
    <row r="33" spans="1:17" s="20" customFormat="1">
      <c r="A33" s="14" t="s">
        <v>70</v>
      </c>
      <c r="B33" s="14">
        <v>0.54898411964303595</v>
      </c>
      <c r="C33" s="14">
        <v>0.12921138099153301</v>
      </c>
      <c r="D33" s="14">
        <v>3.5107498166441597E-2</v>
      </c>
      <c r="E33" s="14">
        <v>0.108403302273002</v>
      </c>
      <c r="F33" s="14">
        <v>6.3373824741108795E-2</v>
      </c>
      <c r="G33" s="14">
        <v>0.11239801452151101</v>
      </c>
      <c r="H33" s="14">
        <v>0.1209707035565</v>
      </c>
      <c r="I33" s="14">
        <v>3.02331473727931E-2</v>
      </c>
      <c r="J33" s="14">
        <v>6.4076386863263198E-3</v>
      </c>
      <c r="K33" s="14">
        <v>4.3882486572262097E-2</v>
      </c>
      <c r="L33" s="14">
        <v>7.5859716838281299E-2</v>
      </c>
      <c r="M33" s="14">
        <v>0.10091520463379999</v>
      </c>
      <c r="N33" s="14">
        <v>2.4597131205413399E-2</v>
      </c>
      <c r="O33" s="14">
        <v>4.3196910968248403E-3</v>
      </c>
      <c r="P33" s="14">
        <v>2.67044253648713E-2</v>
      </c>
      <c r="Q33" s="14">
        <v>0.30642316364226202</v>
      </c>
    </row>
  </sheetData>
  <mergeCells count="1">
    <mergeCell ref="A1:Q1"/>
  </mergeCells>
  <pageMargins left="0.75" right="0.75" top="1" bottom="1" header="0.5" footer="0.5"/>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dimension ref="A1:I13"/>
  <sheetViews>
    <sheetView workbookViewId="0">
      <selection activeCell="A2" sqref="A2"/>
    </sheetView>
  </sheetViews>
  <sheetFormatPr defaultColWidth="11" defaultRowHeight="15.75"/>
  <cols>
    <col min="1" max="1" width="21.5" customWidth="1"/>
  </cols>
  <sheetData>
    <row r="1" spans="1:9" ht="41.1" customHeight="1">
      <c r="A1" s="55" t="s">
        <v>118</v>
      </c>
      <c r="B1" s="56"/>
      <c r="C1" s="56"/>
      <c r="D1" s="56"/>
      <c r="E1" s="56"/>
      <c r="F1" s="56"/>
      <c r="G1" s="56"/>
      <c r="H1" s="56"/>
      <c r="I1" s="57"/>
    </row>
    <row r="2" spans="1:9" ht="31.5">
      <c r="A2" s="28" t="s">
        <v>0</v>
      </c>
      <c r="B2" s="30" t="s">
        <v>75</v>
      </c>
      <c r="C2" s="30" t="s">
        <v>64</v>
      </c>
      <c r="D2" s="30" t="s">
        <v>65</v>
      </c>
      <c r="E2" s="30" t="s">
        <v>66</v>
      </c>
      <c r="F2" s="30" t="s">
        <v>67</v>
      </c>
      <c r="G2" s="30" t="s">
        <v>68</v>
      </c>
      <c r="H2" s="30" t="s">
        <v>69</v>
      </c>
      <c r="I2" s="30" t="s">
        <v>70</v>
      </c>
    </row>
    <row r="3" spans="1:9">
      <c r="A3" s="26" t="s">
        <v>5</v>
      </c>
      <c r="B3" s="21">
        <v>554</v>
      </c>
      <c r="C3" s="14">
        <v>2.7168691665885398</v>
      </c>
      <c r="D3" s="14">
        <v>6.4162376453623802</v>
      </c>
      <c r="E3" s="14">
        <v>14.660503709111101</v>
      </c>
      <c r="F3" s="14">
        <v>21.4139021011806</v>
      </c>
      <c r="G3" s="14">
        <v>23.891083755494101</v>
      </c>
      <c r="H3" s="14">
        <v>18.7735112841561</v>
      </c>
      <c r="I3" s="14">
        <v>12.127892338107101</v>
      </c>
    </row>
    <row r="4" spans="1:9">
      <c r="A4" s="27" t="s">
        <v>7</v>
      </c>
      <c r="B4" s="19">
        <v>536.40691823420798</v>
      </c>
      <c r="C4" s="14">
        <v>3.15721902324738</v>
      </c>
      <c r="D4" s="14">
        <v>7.9050828102792403</v>
      </c>
      <c r="E4" s="14">
        <v>16.9155258945028</v>
      </c>
      <c r="F4" s="14">
        <v>24.661323854480798</v>
      </c>
      <c r="G4" s="14">
        <v>23.690238609141499</v>
      </c>
      <c r="H4" s="14">
        <v>16.0403520869109</v>
      </c>
      <c r="I4" s="14">
        <v>7.6302577214373297</v>
      </c>
    </row>
    <row r="5" spans="1:9">
      <c r="A5" s="26" t="s">
        <v>12</v>
      </c>
      <c r="B5" s="21">
        <v>519</v>
      </c>
      <c r="C5" s="14">
        <v>3.3447757960083599</v>
      </c>
      <c r="D5" s="14">
        <v>8.9231072386942092</v>
      </c>
      <c r="E5" s="14">
        <v>20.4906489736289</v>
      </c>
      <c r="F5" s="14">
        <v>28.8179017085826</v>
      </c>
      <c r="G5" s="14">
        <v>23.171460360826899</v>
      </c>
      <c r="H5" s="14">
        <v>11.708006103001299</v>
      </c>
      <c r="I5" s="14">
        <v>3.5440998192577999</v>
      </c>
    </row>
    <row r="6" spans="1:9">
      <c r="A6" s="27" t="s">
        <v>16</v>
      </c>
      <c r="B6" s="19">
        <v>513.52505581992898</v>
      </c>
      <c r="C6" s="14">
        <v>5.5451296572184203</v>
      </c>
      <c r="D6" s="14">
        <v>12.193542455425201</v>
      </c>
      <c r="E6" s="14">
        <v>19.404186697148301</v>
      </c>
      <c r="F6" s="14">
        <v>23.735384363386501</v>
      </c>
      <c r="G6" s="14">
        <v>21.6662325407884</v>
      </c>
      <c r="H6" s="14">
        <v>12.773756931770301</v>
      </c>
      <c r="I6" s="14">
        <v>4.6817673542628597</v>
      </c>
    </row>
    <row r="7" spans="1:9">
      <c r="A7" s="27" t="s">
        <v>25</v>
      </c>
      <c r="B7" s="19">
        <v>494.98467432064001</v>
      </c>
      <c r="C7" s="14">
        <v>8.7316489256478604</v>
      </c>
      <c r="D7" s="14">
        <v>13.622704301690201</v>
      </c>
      <c r="E7" s="14">
        <v>22.144638892488</v>
      </c>
      <c r="F7" s="14">
        <v>23.758976203496999</v>
      </c>
      <c r="G7" s="14">
        <v>18.850636151322899</v>
      </c>
      <c r="H7" s="14">
        <v>9.7657210676318407</v>
      </c>
      <c r="I7" s="14">
        <v>3.1256744577222699</v>
      </c>
    </row>
    <row r="8" spans="1:9">
      <c r="A8" s="27" t="s">
        <v>26</v>
      </c>
      <c r="B8" s="19">
        <v>493.93423089631602</v>
      </c>
      <c r="C8" s="14">
        <v>7.8263000546158201</v>
      </c>
      <c r="D8" s="14">
        <v>13.986482584775301</v>
      </c>
      <c r="E8" s="14">
        <v>23.204125161469001</v>
      </c>
      <c r="F8" s="14">
        <v>24.772706252711998</v>
      </c>
      <c r="G8" s="14">
        <v>18.379225210694901</v>
      </c>
      <c r="H8" s="14">
        <v>8.9573899892667104</v>
      </c>
      <c r="I8" s="14">
        <v>2.8737707464662798</v>
      </c>
    </row>
    <row r="9" spans="1:9">
      <c r="A9" s="27" t="s">
        <v>32</v>
      </c>
      <c r="B9" s="19">
        <v>485.32118101255298</v>
      </c>
      <c r="C9" s="14">
        <v>8.5315928653430007</v>
      </c>
      <c r="D9" s="14">
        <v>16.137338565490001</v>
      </c>
      <c r="E9" s="14">
        <v>24.071817209733702</v>
      </c>
      <c r="F9" s="14">
        <v>24.587748294909801</v>
      </c>
      <c r="G9" s="14">
        <v>16.7483442227282</v>
      </c>
      <c r="H9" s="14">
        <v>7.7630262704136399</v>
      </c>
      <c r="I9" s="14">
        <v>2.1601325713816699</v>
      </c>
    </row>
    <row r="10" spans="1:9">
      <c r="A10" s="27" t="s">
        <v>36</v>
      </c>
      <c r="B10" s="19">
        <v>481.36678627921202</v>
      </c>
      <c r="C10" s="14">
        <v>7.9560277534280397</v>
      </c>
      <c r="D10" s="14">
        <v>17.8898602722658</v>
      </c>
      <c r="E10" s="14">
        <v>26.254628847876599</v>
      </c>
      <c r="F10" s="14">
        <v>23.340564000544799</v>
      </c>
      <c r="G10" s="14">
        <v>15.7872171656721</v>
      </c>
      <c r="H10" s="14">
        <v>6.5805193772286499</v>
      </c>
      <c r="I10" s="14">
        <v>2.19118258298395</v>
      </c>
    </row>
    <row r="11" spans="1:9">
      <c r="A11" s="27" t="s">
        <v>56</v>
      </c>
      <c r="B11" s="19">
        <v>391.45988895417503</v>
      </c>
      <c r="C11" s="14">
        <v>35.224047050659898</v>
      </c>
      <c r="D11" s="14">
        <v>31.865042600258299</v>
      </c>
      <c r="E11" s="14">
        <v>20.405206254116599</v>
      </c>
      <c r="F11" s="14">
        <v>8.89270574018445</v>
      </c>
      <c r="G11" s="14">
        <v>2.8598847721449001</v>
      </c>
      <c r="H11" s="14">
        <v>0.70923109606357004</v>
      </c>
      <c r="I11" s="14">
        <v>4.3882486572262097E-2</v>
      </c>
    </row>
    <row r="12" spans="1:9">
      <c r="A12" s="26" t="s">
        <v>22</v>
      </c>
      <c r="B12" s="21">
        <v>500</v>
      </c>
      <c r="C12" s="14">
        <v>4.3503776830651297</v>
      </c>
      <c r="D12" s="14">
        <v>12.490259309217301</v>
      </c>
      <c r="E12" s="14">
        <v>24.388533386471298</v>
      </c>
      <c r="F12" s="14">
        <v>29.0035328168434</v>
      </c>
      <c r="G12" s="14">
        <v>19.7942047213105</v>
      </c>
      <c r="H12" s="14">
        <v>8.3161347134275605</v>
      </c>
      <c r="I12" s="14">
        <v>1.6569573696647999</v>
      </c>
    </row>
    <row r="13" spans="1:9">
      <c r="A13" s="26" t="s">
        <v>23</v>
      </c>
      <c r="B13" s="21">
        <v>500</v>
      </c>
      <c r="C13" s="14">
        <v>7.5194829983827498</v>
      </c>
      <c r="D13" s="14">
        <v>15.1246019908506</v>
      </c>
      <c r="E13" s="14">
        <v>21.5891441777583</v>
      </c>
      <c r="F13" s="14">
        <v>22.699735707973598</v>
      </c>
      <c r="G13" s="14">
        <v>18.0662238581255</v>
      </c>
      <c r="H13" s="14">
        <v>10.4698203180445</v>
      </c>
      <c r="I13" s="14">
        <v>4.5309909488646598</v>
      </c>
    </row>
  </sheetData>
  <mergeCells count="1">
    <mergeCell ref="A1:I1"/>
  </mergeCells>
  <pageMargins left="0.75" right="0.75" top="1" bottom="1" header="0.5" footer="0.5"/>
  <pageSetup paperSize="9" orientation="portrait" horizontalDpi="4294967292" verticalDpi="4294967292"/>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dimension ref="A1:V15"/>
  <sheetViews>
    <sheetView workbookViewId="0">
      <selection activeCell="A15" sqref="A15"/>
    </sheetView>
  </sheetViews>
  <sheetFormatPr defaultColWidth="11" defaultRowHeight="15.75"/>
  <cols>
    <col min="11" max="11" width="13.125" customWidth="1"/>
    <col min="12" max="22" width="17.125" style="7" customWidth="1"/>
  </cols>
  <sheetData>
    <row r="1" spans="1:22" ht="35.1" customHeight="1">
      <c r="A1" s="54" t="s">
        <v>119</v>
      </c>
      <c r="B1" s="54"/>
      <c r="C1" s="54"/>
      <c r="D1" s="54"/>
      <c r="E1" s="54"/>
      <c r="F1" s="54"/>
      <c r="G1" s="54"/>
      <c r="H1" s="54"/>
      <c r="I1" s="54"/>
      <c r="J1" s="54"/>
      <c r="K1" s="54"/>
      <c r="L1" s="54"/>
      <c r="M1" s="54"/>
      <c r="N1" s="54"/>
      <c r="O1" s="54"/>
      <c r="P1" s="54"/>
      <c r="Q1" s="54"/>
      <c r="R1" s="54"/>
      <c r="S1" s="54"/>
      <c r="T1" s="54"/>
      <c r="U1" s="54"/>
      <c r="V1" s="54"/>
    </row>
    <row r="2" spans="1:22" s="10" customFormat="1" ht="31.5">
      <c r="A2" s="25" t="s">
        <v>0</v>
      </c>
      <c r="B2" s="25" t="s">
        <v>75</v>
      </c>
      <c r="C2" s="25" t="s">
        <v>64</v>
      </c>
      <c r="D2" s="25" t="s">
        <v>65</v>
      </c>
      <c r="E2" s="25" t="s">
        <v>66</v>
      </c>
      <c r="F2" s="25" t="s">
        <v>67</v>
      </c>
      <c r="G2" s="25" t="s">
        <v>68</v>
      </c>
      <c r="H2" s="25" t="s">
        <v>69</v>
      </c>
      <c r="I2" s="25" t="s">
        <v>70</v>
      </c>
      <c r="J2" s="60"/>
      <c r="K2" s="65" t="s">
        <v>0</v>
      </c>
      <c r="L2" s="63" t="s">
        <v>5</v>
      </c>
      <c r="M2" s="63" t="s">
        <v>7</v>
      </c>
      <c r="N2" s="63" t="s">
        <v>12</v>
      </c>
      <c r="O2" s="63" t="s">
        <v>16</v>
      </c>
      <c r="P2" s="63" t="s">
        <v>25</v>
      </c>
      <c r="Q2" s="63" t="s">
        <v>26</v>
      </c>
      <c r="R2" s="63" t="s">
        <v>32</v>
      </c>
      <c r="S2" s="63" t="s">
        <v>36</v>
      </c>
      <c r="T2" s="63" t="s">
        <v>56</v>
      </c>
      <c r="U2" s="63" t="s">
        <v>22</v>
      </c>
      <c r="V2" s="63" t="s">
        <v>23</v>
      </c>
    </row>
    <row r="3" spans="1:22">
      <c r="A3" s="33" t="s">
        <v>5</v>
      </c>
      <c r="B3" s="33">
        <v>554</v>
      </c>
      <c r="C3" s="22">
        <v>2.7168691665885398</v>
      </c>
      <c r="D3" s="22">
        <v>6.4162376453623802</v>
      </c>
      <c r="E3" s="22">
        <v>14.660503709111101</v>
      </c>
      <c r="F3" s="22">
        <v>21.4139021011806</v>
      </c>
      <c r="G3" s="22">
        <v>23.891083755494101</v>
      </c>
      <c r="H3" s="22">
        <v>18.7735112841561</v>
      </c>
      <c r="I3" s="22">
        <v>12.127892338107101</v>
      </c>
      <c r="J3" s="61"/>
      <c r="K3" s="64"/>
      <c r="L3" s="64"/>
      <c r="M3" s="64"/>
      <c r="N3" s="64"/>
      <c r="O3" s="64"/>
      <c r="P3" s="64"/>
      <c r="Q3" s="64"/>
      <c r="R3" s="64"/>
      <c r="S3" s="64"/>
      <c r="T3" s="64"/>
      <c r="U3" s="64"/>
      <c r="V3" s="64"/>
    </row>
    <row r="4" spans="1:22">
      <c r="A4" s="5" t="s">
        <v>7</v>
      </c>
      <c r="B4" s="5">
        <v>536.40691823420798</v>
      </c>
      <c r="C4" s="22">
        <v>3.15721902324738</v>
      </c>
      <c r="D4" s="22">
        <v>7.9050828102792403</v>
      </c>
      <c r="E4" s="22">
        <v>16.9155258945028</v>
      </c>
      <c r="F4" s="22">
        <v>24.661323854480798</v>
      </c>
      <c r="G4" s="22">
        <v>23.690238609141499</v>
      </c>
      <c r="H4" s="22">
        <v>16.0403520869109</v>
      </c>
      <c r="I4" s="22">
        <v>7.6302577214373297</v>
      </c>
      <c r="J4" s="61"/>
      <c r="K4" s="64"/>
      <c r="L4" s="64"/>
      <c r="M4" s="64"/>
      <c r="N4" s="64"/>
      <c r="O4" s="64"/>
      <c r="P4" s="64"/>
      <c r="Q4" s="64"/>
      <c r="R4" s="64"/>
      <c r="S4" s="64"/>
      <c r="T4" s="64"/>
      <c r="U4" s="64"/>
      <c r="V4" s="64"/>
    </row>
    <row r="5" spans="1:22">
      <c r="A5" s="33" t="s">
        <v>12</v>
      </c>
      <c r="B5" s="33">
        <v>519</v>
      </c>
      <c r="C5" s="22">
        <v>3.3447757960083599</v>
      </c>
      <c r="D5" s="22">
        <v>8.9231072386942092</v>
      </c>
      <c r="E5" s="22">
        <v>20.4906489736289</v>
      </c>
      <c r="F5" s="22">
        <v>28.8179017085826</v>
      </c>
      <c r="G5" s="22">
        <v>23.171460360826899</v>
      </c>
      <c r="H5" s="22">
        <v>11.708006103001299</v>
      </c>
      <c r="I5" s="22">
        <v>3.5440998192577999</v>
      </c>
      <c r="J5" s="61"/>
      <c r="K5" s="64"/>
      <c r="L5" s="64"/>
      <c r="M5" s="64"/>
      <c r="N5" s="64"/>
      <c r="O5" s="64"/>
      <c r="P5" s="64"/>
      <c r="Q5" s="64"/>
      <c r="R5" s="64"/>
      <c r="S5" s="64"/>
      <c r="T5" s="64"/>
      <c r="U5" s="64"/>
      <c r="V5" s="64"/>
    </row>
    <row r="6" spans="1:22">
      <c r="A6" s="5" t="s">
        <v>16</v>
      </c>
      <c r="B6" s="5">
        <v>513.52505581992898</v>
      </c>
      <c r="C6" s="22">
        <v>5.5451296572184203</v>
      </c>
      <c r="D6" s="22">
        <v>12.193542455425201</v>
      </c>
      <c r="E6" s="22">
        <v>19.404186697148301</v>
      </c>
      <c r="F6" s="22">
        <v>23.735384363386501</v>
      </c>
      <c r="G6" s="22">
        <v>21.6662325407884</v>
      </c>
      <c r="H6" s="22">
        <v>12.773756931770301</v>
      </c>
      <c r="I6" s="22">
        <v>4.6817673542628597</v>
      </c>
      <c r="J6" s="61"/>
      <c r="K6" s="34" t="s">
        <v>75</v>
      </c>
      <c r="L6" s="17">
        <v>554</v>
      </c>
      <c r="M6" s="17">
        <v>536</v>
      </c>
      <c r="N6" s="17">
        <v>519</v>
      </c>
      <c r="O6" s="17">
        <v>514</v>
      </c>
      <c r="P6" s="17">
        <v>495</v>
      </c>
      <c r="Q6" s="17">
        <v>494</v>
      </c>
      <c r="R6" s="17">
        <v>485</v>
      </c>
      <c r="S6" s="17">
        <v>481</v>
      </c>
      <c r="T6" s="17">
        <v>391</v>
      </c>
      <c r="U6" s="17">
        <v>500</v>
      </c>
      <c r="V6" s="17">
        <v>500</v>
      </c>
    </row>
    <row r="7" spans="1:22">
      <c r="A7" s="5" t="s">
        <v>25</v>
      </c>
      <c r="B7" s="5">
        <v>494.98467432064001</v>
      </c>
      <c r="C7" s="22">
        <v>8.7316489256478604</v>
      </c>
      <c r="D7" s="22">
        <v>13.622704301690201</v>
      </c>
      <c r="E7" s="22">
        <v>22.144638892488</v>
      </c>
      <c r="F7" s="22">
        <v>23.758976203496999</v>
      </c>
      <c r="G7" s="22">
        <v>18.850636151322899</v>
      </c>
      <c r="H7" s="22">
        <v>9.7657210676318407</v>
      </c>
      <c r="I7" s="22">
        <v>3.1256744577222699</v>
      </c>
      <c r="J7" s="61"/>
      <c r="K7" s="34" t="s">
        <v>64</v>
      </c>
      <c r="L7" s="35">
        <v>2.72</v>
      </c>
      <c r="M7" s="35">
        <v>3.16</v>
      </c>
      <c r="N7" s="35">
        <v>3.34</v>
      </c>
      <c r="O7" s="35">
        <v>5.55</v>
      </c>
      <c r="P7" s="35">
        <v>8.73</v>
      </c>
      <c r="Q7" s="35">
        <v>7.83</v>
      </c>
      <c r="R7" s="35">
        <v>8.5299999999999994</v>
      </c>
      <c r="S7" s="35">
        <v>7.96</v>
      </c>
      <c r="T7" s="35">
        <v>35.22</v>
      </c>
      <c r="U7" s="35">
        <v>4.3499999999999996</v>
      </c>
      <c r="V7" s="35">
        <v>7.52</v>
      </c>
    </row>
    <row r="8" spans="1:22">
      <c r="A8" s="5" t="s">
        <v>26</v>
      </c>
      <c r="B8" s="5">
        <v>493.93423089631602</v>
      </c>
      <c r="C8" s="22">
        <v>7.8263000546158201</v>
      </c>
      <c r="D8" s="22">
        <v>13.986482584775301</v>
      </c>
      <c r="E8" s="22">
        <v>23.204125161469001</v>
      </c>
      <c r="F8" s="22">
        <v>24.772706252711998</v>
      </c>
      <c r="G8" s="22">
        <v>18.379225210694901</v>
      </c>
      <c r="H8" s="22">
        <v>8.9573899892667104</v>
      </c>
      <c r="I8" s="22">
        <v>2.8737707464662798</v>
      </c>
      <c r="J8" s="61"/>
      <c r="K8" s="34" t="s">
        <v>65</v>
      </c>
      <c r="L8" s="35">
        <v>6.42</v>
      </c>
      <c r="M8" s="35">
        <v>7.91</v>
      </c>
      <c r="N8" s="35">
        <v>8.92</v>
      </c>
      <c r="O8" s="35">
        <v>12.19</v>
      </c>
      <c r="P8" s="35">
        <v>13.62</v>
      </c>
      <c r="Q8" s="35">
        <v>13.99</v>
      </c>
      <c r="R8" s="35">
        <v>16.14</v>
      </c>
      <c r="S8" s="35">
        <v>17.89</v>
      </c>
      <c r="T8" s="35">
        <v>31.87</v>
      </c>
      <c r="U8" s="35">
        <v>12.49</v>
      </c>
      <c r="V8" s="35">
        <v>15.12</v>
      </c>
    </row>
    <row r="9" spans="1:22">
      <c r="A9" s="5" t="s">
        <v>32</v>
      </c>
      <c r="B9" s="5">
        <v>485.32118101255298</v>
      </c>
      <c r="C9" s="22">
        <v>8.5315928653430007</v>
      </c>
      <c r="D9" s="22">
        <v>16.137338565490001</v>
      </c>
      <c r="E9" s="22">
        <v>24.071817209733702</v>
      </c>
      <c r="F9" s="22">
        <v>24.587748294909801</v>
      </c>
      <c r="G9" s="22">
        <v>16.7483442227282</v>
      </c>
      <c r="H9" s="22">
        <v>7.7630262704136399</v>
      </c>
      <c r="I9" s="22">
        <v>2.1601325713816699</v>
      </c>
      <c r="J9" s="61"/>
      <c r="K9" s="34" t="s">
        <v>66</v>
      </c>
      <c r="L9" s="35">
        <v>14.66</v>
      </c>
      <c r="M9" s="35">
        <v>16.920000000000002</v>
      </c>
      <c r="N9" s="35">
        <v>20.49</v>
      </c>
      <c r="O9" s="35">
        <v>19.399999999999999</v>
      </c>
      <c r="P9" s="35">
        <v>22.14</v>
      </c>
      <c r="Q9" s="35">
        <v>23.2</v>
      </c>
      <c r="R9" s="35">
        <v>24.07</v>
      </c>
      <c r="S9" s="35">
        <v>26.25</v>
      </c>
      <c r="T9" s="35">
        <v>20.41</v>
      </c>
      <c r="U9" s="35">
        <v>24.39</v>
      </c>
      <c r="V9" s="35">
        <v>21.59</v>
      </c>
    </row>
    <row r="10" spans="1:22">
      <c r="A10" s="5" t="s">
        <v>36</v>
      </c>
      <c r="B10" s="5">
        <v>481.36678627921202</v>
      </c>
      <c r="C10" s="22">
        <v>7.9560277534280397</v>
      </c>
      <c r="D10" s="22">
        <v>17.8898602722658</v>
      </c>
      <c r="E10" s="22">
        <v>26.254628847876599</v>
      </c>
      <c r="F10" s="22">
        <v>23.340564000544799</v>
      </c>
      <c r="G10" s="22">
        <v>15.7872171656721</v>
      </c>
      <c r="H10" s="22">
        <v>6.5805193772286499</v>
      </c>
      <c r="I10" s="22">
        <v>2.19118258298395</v>
      </c>
      <c r="J10" s="61"/>
      <c r="K10" s="34" t="s">
        <v>67</v>
      </c>
      <c r="L10" s="35">
        <v>21.41</v>
      </c>
      <c r="M10" s="35">
        <v>24.66</v>
      </c>
      <c r="N10" s="35">
        <v>28.82</v>
      </c>
      <c r="O10" s="35">
        <v>23.74</v>
      </c>
      <c r="P10" s="35">
        <v>23.76</v>
      </c>
      <c r="Q10" s="35">
        <v>24.77</v>
      </c>
      <c r="R10" s="35">
        <v>24.59</v>
      </c>
      <c r="S10" s="35">
        <v>23.34</v>
      </c>
      <c r="T10" s="35">
        <v>8.89</v>
      </c>
      <c r="U10" s="35">
        <v>29</v>
      </c>
      <c r="V10" s="35">
        <v>22.7</v>
      </c>
    </row>
    <row r="11" spans="1:22">
      <c r="A11" s="5" t="s">
        <v>56</v>
      </c>
      <c r="B11" s="5">
        <v>391.45988895417503</v>
      </c>
      <c r="C11" s="22">
        <v>35.224047050659898</v>
      </c>
      <c r="D11" s="22">
        <v>31.865042600258299</v>
      </c>
      <c r="E11" s="22">
        <v>20.405206254116599</v>
      </c>
      <c r="F11" s="22">
        <v>8.89270574018445</v>
      </c>
      <c r="G11" s="22">
        <v>2.8598847721449001</v>
      </c>
      <c r="H11" s="22">
        <v>0.70923109606357004</v>
      </c>
      <c r="I11" s="22">
        <v>4.3882486572262097E-2</v>
      </c>
      <c r="J11" s="61"/>
      <c r="K11" s="34" t="s">
        <v>68</v>
      </c>
      <c r="L11" s="35">
        <v>23.89</v>
      </c>
      <c r="M11" s="35">
        <v>23.69</v>
      </c>
      <c r="N11" s="35">
        <v>23.17</v>
      </c>
      <c r="O11" s="35">
        <v>21.67</v>
      </c>
      <c r="P11" s="35">
        <v>18.850000000000001</v>
      </c>
      <c r="Q11" s="35">
        <v>18.38</v>
      </c>
      <c r="R11" s="35">
        <v>16.75</v>
      </c>
      <c r="S11" s="35">
        <v>15.79</v>
      </c>
      <c r="T11" s="35">
        <v>2.86</v>
      </c>
      <c r="U11" s="35">
        <v>19.79</v>
      </c>
      <c r="V11" s="35">
        <v>18.07</v>
      </c>
    </row>
    <row r="12" spans="1:22">
      <c r="A12" s="33" t="s">
        <v>22</v>
      </c>
      <c r="B12" s="33">
        <v>500</v>
      </c>
      <c r="C12" s="22">
        <v>4.3503776830651297</v>
      </c>
      <c r="D12" s="22">
        <v>12.490259309217301</v>
      </c>
      <c r="E12" s="22">
        <v>24.388533386471298</v>
      </c>
      <c r="F12" s="22">
        <v>29.0035328168434</v>
      </c>
      <c r="G12" s="22">
        <v>19.7942047213105</v>
      </c>
      <c r="H12" s="22">
        <v>8.3161347134275605</v>
      </c>
      <c r="I12" s="22">
        <v>1.6569573696647999</v>
      </c>
      <c r="J12" s="61"/>
      <c r="K12" s="34" t="s">
        <v>69</v>
      </c>
      <c r="L12" s="35">
        <v>18.77</v>
      </c>
      <c r="M12" s="35">
        <v>16.04</v>
      </c>
      <c r="N12" s="35">
        <v>11.71</v>
      </c>
      <c r="O12" s="35">
        <v>12.77</v>
      </c>
      <c r="P12" s="35">
        <v>9.77</v>
      </c>
      <c r="Q12" s="35">
        <v>8.9600000000000009</v>
      </c>
      <c r="R12" s="35">
        <v>7.76</v>
      </c>
      <c r="S12" s="35">
        <v>6.58</v>
      </c>
      <c r="T12" s="35">
        <v>0.71</v>
      </c>
      <c r="U12" s="35">
        <v>8.32</v>
      </c>
      <c r="V12" s="35">
        <v>10.47</v>
      </c>
    </row>
    <row r="13" spans="1:22">
      <c r="A13" s="33" t="s">
        <v>23</v>
      </c>
      <c r="B13" s="33">
        <v>500</v>
      </c>
      <c r="C13" s="22">
        <v>7.5194829983827498</v>
      </c>
      <c r="D13" s="22">
        <v>15.1246019908506</v>
      </c>
      <c r="E13" s="22">
        <v>21.5891441777583</v>
      </c>
      <c r="F13" s="22">
        <v>22.699735707973598</v>
      </c>
      <c r="G13" s="22">
        <v>18.0662238581255</v>
      </c>
      <c r="H13" s="22">
        <v>10.4698203180445</v>
      </c>
      <c r="I13" s="22">
        <v>4.5309909488646598</v>
      </c>
      <c r="J13" s="62"/>
      <c r="K13" s="34" t="s">
        <v>70</v>
      </c>
      <c r="L13" s="35">
        <v>12.13</v>
      </c>
      <c r="M13" s="35">
        <v>7.63</v>
      </c>
      <c r="N13" s="35">
        <v>3.54</v>
      </c>
      <c r="O13" s="35">
        <v>4.68</v>
      </c>
      <c r="P13" s="35">
        <v>3.13</v>
      </c>
      <c r="Q13" s="35">
        <v>2.87</v>
      </c>
      <c r="R13" s="35">
        <v>2.16</v>
      </c>
      <c r="S13" s="35">
        <v>2.19</v>
      </c>
      <c r="T13" s="35">
        <v>0.04</v>
      </c>
      <c r="U13" s="35">
        <v>1.66</v>
      </c>
      <c r="V13" s="35">
        <v>4.53</v>
      </c>
    </row>
    <row r="14" spans="1:22" ht="143.1" customHeight="1">
      <c r="A14" s="58" t="s">
        <v>122</v>
      </c>
      <c r="B14" s="58"/>
      <c r="C14" s="58"/>
      <c r="D14" s="58"/>
      <c r="E14" s="58"/>
      <c r="F14" s="58"/>
      <c r="G14" s="58"/>
      <c r="H14" s="58"/>
      <c r="I14" s="58"/>
      <c r="J14" s="58"/>
      <c r="K14" s="59"/>
      <c r="L14" s="36"/>
      <c r="M14" s="36"/>
      <c r="N14" s="36"/>
      <c r="O14" s="36"/>
      <c r="P14" s="36"/>
      <c r="Q14" s="36"/>
      <c r="R14" s="36"/>
      <c r="S14" s="36"/>
      <c r="T14" s="36"/>
      <c r="U14" s="36"/>
      <c r="V14" s="36"/>
    </row>
    <row r="15" spans="1:22">
      <c r="K15" s="31"/>
      <c r="L15" s="32"/>
      <c r="M15" s="32"/>
      <c r="N15" s="32"/>
      <c r="O15" s="32"/>
      <c r="P15" s="32"/>
      <c r="Q15" s="32"/>
      <c r="R15" s="32"/>
      <c r="S15" s="32"/>
      <c r="T15" s="32"/>
      <c r="U15" s="32"/>
      <c r="V15" s="32"/>
    </row>
  </sheetData>
  <mergeCells count="15">
    <mergeCell ref="A1:V1"/>
    <mergeCell ref="A14:K14"/>
    <mergeCell ref="J2:J13"/>
    <mergeCell ref="Q2:Q5"/>
    <mergeCell ref="R2:R5"/>
    <mergeCell ref="S2:S5"/>
    <mergeCell ref="T2:T5"/>
    <mergeCell ref="U2:U5"/>
    <mergeCell ref="V2:V5"/>
    <mergeCell ref="K2:K5"/>
    <mergeCell ref="L2:L5"/>
    <mergeCell ref="M2:M5"/>
    <mergeCell ref="N2:N5"/>
    <mergeCell ref="O2:O5"/>
    <mergeCell ref="P2:P5"/>
  </mergeCells>
  <pageMargins left="0.75" right="0.75" top="1" bottom="1" header="0.5" footer="0.5"/>
  <pageSetup paperSize="9" orientation="portrait" horizontalDpi="4294967292" verticalDpi="4294967292"/>
  <legacyDrawing r:id="rId1"/>
  <extLst xmlns:x14="http://schemas.microsoft.com/office/spreadsheetml/2009/9/main">
    <ext uri="{05C60535-1F16-4fd2-B633-F4F36F0B64E0}">
      <x14:sparklineGroups xmlns:xm="http://schemas.microsoft.com/office/excel/2006/main">
        <x14:sparklineGroup type="column" displayEmptyCellsAs="gap">
          <x14:colorSeries theme="4" tint="-0.499984740745262"/>
          <x14:colorNegative rgb="FFC0504D"/>
          <x14:colorAxis rgb="FF000000"/>
          <x14:colorMarkers rgb="FFC0504D"/>
          <x14:colorFirst rgb="FF95B3D7"/>
          <x14:colorLast rgb="FF95B3D7"/>
          <x14:colorHigh rgb="FF4F81BD"/>
          <x14:colorLow rgb="FF4F81BD"/>
          <x14:sparklines>
            <x14:sparkline>
              <xm:f>'passo 6'!L7:L13</xm:f>
              <xm:sqref>L14</xm:sqref>
            </x14:sparkline>
            <x14:sparkline>
              <xm:f>'passo 6'!M7:M13</xm:f>
              <xm:sqref>M14</xm:sqref>
            </x14:sparkline>
            <x14:sparkline>
              <xm:f>'passo 6'!N7:N13</xm:f>
              <xm:sqref>N14</xm:sqref>
            </x14:sparkline>
            <x14:sparkline>
              <xm:f>'passo 6'!O7:O13</xm:f>
              <xm:sqref>O14</xm:sqref>
            </x14:sparkline>
            <x14:sparkline>
              <xm:f>'passo 6'!P7:P13</xm:f>
              <xm:sqref>P14</xm:sqref>
            </x14:sparkline>
            <x14:sparkline>
              <xm:f>'passo 6'!Q7:Q13</xm:f>
              <xm:sqref>Q14</xm:sqref>
            </x14:sparkline>
            <x14:sparkline>
              <xm:f>'passo 6'!R7:R13</xm:f>
              <xm:sqref>R14</xm:sqref>
            </x14:sparkline>
            <x14:sparkline>
              <xm:f>'passo 6'!S7:S13</xm:f>
              <xm:sqref>S14</xm:sqref>
            </x14:sparkline>
            <x14:sparkline>
              <xm:f>'passo 6'!T7:T13</xm:f>
              <xm:sqref>T14</xm:sqref>
            </x14:sparkline>
            <x14:sparkline>
              <xm:f>'passo 6'!U7:U13</xm:f>
              <xm:sqref>U14</xm:sqref>
            </x14:sparkline>
            <x14:sparkline>
              <xm:f>'passo 6'!V7:V13</xm:f>
              <xm:sqref>V14</xm:sqref>
            </x14:sparkline>
          </x14:sparklines>
        </x14:sparklineGroup>
      </x14:sparklineGroups>
    </ex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dimension ref="A1:M21"/>
  <sheetViews>
    <sheetView workbookViewId="0">
      <selection activeCell="A23" sqref="A23:E29"/>
    </sheetView>
  </sheetViews>
  <sheetFormatPr defaultColWidth="11" defaultRowHeight="15.75"/>
  <cols>
    <col min="2" max="2" width="15.125" customWidth="1"/>
    <col min="3" max="13" width="22.375" style="7" customWidth="1"/>
  </cols>
  <sheetData>
    <row r="1" spans="1:13" ht="30" customHeight="1">
      <c r="B1" s="54" t="s">
        <v>76</v>
      </c>
      <c r="C1" s="54"/>
      <c r="D1" s="54"/>
      <c r="E1" s="54"/>
      <c r="F1" s="54"/>
      <c r="G1" s="54"/>
      <c r="H1" s="54"/>
      <c r="I1" s="54"/>
      <c r="J1" s="54"/>
      <c r="K1" s="54"/>
      <c r="L1" s="54"/>
      <c r="M1" s="54"/>
    </row>
    <row r="2" spans="1:13">
      <c r="B2" s="40" t="s">
        <v>0</v>
      </c>
      <c r="C2" s="41" t="s">
        <v>5</v>
      </c>
      <c r="D2" s="42" t="s">
        <v>7</v>
      </c>
      <c r="E2" s="41" t="s">
        <v>12</v>
      </c>
      <c r="F2" s="42" t="s">
        <v>16</v>
      </c>
      <c r="G2" s="42" t="s">
        <v>25</v>
      </c>
      <c r="H2" s="42" t="s">
        <v>26</v>
      </c>
      <c r="I2" s="42" t="s">
        <v>32</v>
      </c>
      <c r="J2" s="42" t="s">
        <v>36</v>
      </c>
      <c r="K2" s="42" t="s">
        <v>56</v>
      </c>
      <c r="L2" s="41" t="s">
        <v>22</v>
      </c>
      <c r="M2" s="41" t="s">
        <v>23</v>
      </c>
    </row>
    <row r="3" spans="1:13">
      <c r="B3" s="37" t="s">
        <v>75</v>
      </c>
      <c r="C3" s="38">
        <v>554</v>
      </c>
      <c r="D3" s="39">
        <v>536.40691823420798</v>
      </c>
      <c r="E3" s="38">
        <v>519</v>
      </c>
      <c r="F3" s="39">
        <v>513.52505581992898</v>
      </c>
      <c r="G3" s="39">
        <v>494.98467432064001</v>
      </c>
      <c r="H3" s="39">
        <v>493.93423089631602</v>
      </c>
      <c r="I3" s="39">
        <v>485.32118101255298</v>
      </c>
      <c r="J3" s="39">
        <v>481.36678627921202</v>
      </c>
      <c r="K3" s="39">
        <v>391.45988895417503</v>
      </c>
      <c r="L3" s="38">
        <v>500</v>
      </c>
      <c r="M3" s="38">
        <v>500</v>
      </c>
    </row>
    <row r="4" spans="1:13">
      <c r="B4" s="37" t="s">
        <v>64</v>
      </c>
      <c r="C4" s="15">
        <v>2.7168691665885398</v>
      </c>
      <c r="D4" s="15">
        <v>3.15721902324738</v>
      </c>
      <c r="E4" s="15">
        <v>3.3447757960083599</v>
      </c>
      <c r="F4" s="15">
        <v>5.5451296572184203</v>
      </c>
      <c r="G4" s="15">
        <v>8.7316489256478604</v>
      </c>
      <c r="H4" s="15">
        <v>7.8263000546158201</v>
      </c>
      <c r="I4" s="15">
        <v>8.5315928653430007</v>
      </c>
      <c r="J4" s="15">
        <v>7.9560277534280397</v>
      </c>
      <c r="K4" s="15">
        <v>35.224047050659898</v>
      </c>
      <c r="L4" s="15">
        <v>4.3503776830651297</v>
      </c>
      <c r="M4" s="15">
        <v>7.5194829983827498</v>
      </c>
    </row>
    <row r="5" spans="1:13">
      <c r="B5" s="37" t="s">
        <v>65</v>
      </c>
      <c r="C5" s="15">
        <v>6.4162376453623802</v>
      </c>
      <c r="D5" s="15">
        <v>7.9050828102792403</v>
      </c>
      <c r="E5" s="15">
        <v>8.9231072386942092</v>
      </c>
      <c r="F5" s="15">
        <v>12.193542455425201</v>
      </c>
      <c r="G5" s="15">
        <v>13.622704301690201</v>
      </c>
      <c r="H5" s="15">
        <v>13.986482584775301</v>
      </c>
      <c r="I5" s="15">
        <v>16.137338565490001</v>
      </c>
      <c r="J5" s="15">
        <v>17.8898602722658</v>
      </c>
      <c r="K5" s="15">
        <v>31.865042600258299</v>
      </c>
      <c r="L5" s="15">
        <v>12.490259309217301</v>
      </c>
      <c r="M5" s="15">
        <v>15.1246019908506</v>
      </c>
    </row>
    <row r="6" spans="1:13">
      <c r="B6" s="37" t="s">
        <v>66</v>
      </c>
      <c r="C6" s="15">
        <v>14.660503709111101</v>
      </c>
      <c r="D6" s="15">
        <v>16.9155258945028</v>
      </c>
      <c r="E6" s="15">
        <v>20.4906489736289</v>
      </c>
      <c r="F6" s="15">
        <v>19.404186697148301</v>
      </c>
      <c r="G6" s="15">
        <v>22.144638892488</v>
      </c>
      <c r="H6" s="15">
        <v>23.204125161469001</v>
      </c>
      <c r="I6" s="15">
        <v>24.071817209733702</v>
      </c>
      <c r="J6" s="15">
        <v>26.254628847876599</v>
      </c>
      <c r="K6" s="15">
        <v>20.405206254116599</v>
      </c>
      <c r="L6" s="15">
        <v>24.388533386471298</v>
      </c>
      <c r="M6" s="15">
        <v>21.5891441777583</v>
      </c>
    </row>
    <row r="7" spans="1:13">
      <c r="B7" s="37" t="s">
        <v>67</v>
      </c>
      <c r="C7" s="15">
        <v>21.4139021011806</v>
      </c>
      <c r="D7" s="15">
        <v>24.661323854480798</v>
      </c>
      <c r="E7" s="15">
        <v>28.8179017085826</v>
      </c>
      <c r="F7" s="15">
        <v>23.735384363386501</v>
      </c>
      <c r="G7" s="15">
        <v>23.758976203496999</v>
      </c>
      <c r="H7" s="15">
        <v>24.772706252711998</v>
      </c>
      <c r="I7" s="15">
        <v>24.587748294909801</v>
      </c>
      <c r="J7" s="15">
        <v>23.340564000544799</v>
      </c>
      <c r="K7" s="15">
        <v>8.89270574018445</v>
      </c>
      <c r="L7" s="15">
        <v>29.0035328168434</v>
      </c>
      <c r="M7" s="15">
        <v>22.699735707973598</v>
      </c>
    </row>
    <row r="8" spans="1:13">
      <c r="B8" s="37" t="s">
        <v>68</v>
      </c>
      <c r="C8" s="15">
        <v>23.891083755494101</v>
      </c>
      <c r="D8" s="15">
        <v>23.690238609141499</v>
      </c>
      <c r="E8" s="15">
        <v>23.171460360826899</v>
      </c>
      <c r="F8" s="15">
        <v>21.6662325407884</v>
      </c>
      <c r="G8" s="15">
        <v>18.850636151322899</v>
      </c>
      <c r="H8" s="15">
        <v>18.379225210694901</v>
      </c>
      <c r="I8" s="15">
        <v>16.7483442227282</v>
      </c>
      <c r="J8" s="15">
        <v>15.7872171656721</v>
      </c>
      <c r="K8" s="15">
        <v>2.8598847721449001</v>
      </c>
      <c r="L8" s="15">
        <v>19.7942047213105</v>
      </c>
      <c r="M8" s="15">
        <v>18.0662238581255</v>
      </c>
    </row>
    <row r="9" spans="1:13">
      <c r="B9" s="37" t="s">
        <v>69</v>
      </c>
      <c r="C9" s="15">
        <v>18.7735112841561</v>
      </c>
      <c r="D9" s="15">
        <v>16.0403520869109</v>
      </c>
      <c r="E9" s="15">
        <v>11.708006103001299</v>
      </c>
      <c r="F9" s="15">
        <v>12.773756931770301</v>
      </c>
      <c r="G9" s="15">
        <v>9.7657210676318407</v>
      </c>
      <c r="H9" s="15">
        <v>8.9573899892667104</v>
      </c>
      <c r="I9" s="15">
        <v>7.7630262704136399</v>
      </c>
      <c r="J9" s="15">
        <v>6.5805193772286499</v>
      </c>
      <c r="K9" s="15">
        <v>0.70923109606357004</v>
      </c>
      <c r="L9" s="15">
        <v>8.3161347134275605</v>
      </c>
      <c r="M9" s="15">
        <v>10.4698203180445</v>
      </c>
    </row>
    <row r="10" spans="1:13">
      <c r="B10" s="37" t="s">
        <v>70</v>
      </c>
      <c r="C10" s="15">
        <v>12.127892338107101</v>
      </c>
      <c r="D10" s="15">
        <v>7.6302577214373297</v>
      </c>
      <c r="E10" s="15">
        <v>3.5440998192577999</v>
      </c>
      <c r="F10" s="15">
        <v>4.6817673542628597</v>
      </c>
      <c r="G10" s="15">
        <v>3.1256744577222699</v>
      </c>
      <c r="H10" s="15">
        <v>2.8737707464662798</v>
      </c>
      <c r="I10" s="15">
        <v>2.1601325713816699</v>
      </c>
      <c r="J10" s="15">
        <v>2.19118258298395</v>
      </c>
      <c r="K10" s="15">
        <v>4.3882486572262097E-2</v>
      </c>
      <c r="L10" s="15">
        <v>1.6569573696647999</v>
      </c>
      <c r="M10" s="15">
        <v>4.5309909488646598</v>
      </c>
    </row>
    <row r="11" spans="1:13" ht="102.95" customHeight="1">
      <c r="B11" s="37" t="s">
        <v>89</v>
      </c>
      <c r="C11" s="37"/>
      <c r="D11" s="37"/>
      <c r="E11" s="37"/>
      <c r="F11" s="37"/>
      <c r="G11" s="37"/>
      <c r="H11" s="37"/>
      <c r="I11" s="37"/>
      <c r="J11" s="37"/>
      <c r="K11" s="37"/>
      <c r="L11" s="37"/>
      <c r="M11" s="37"/>
    </row>
    <row r="12" spans="1:13" ht="21" customHeight="1">
      <c r="A12" s="66" t="s">
        <v>88</v>
      </c>
      <c r="B12" s="40" t="s">
        <v>0</v>
      </c>
      <c r="C12" s="41" t="s">
        <v>5</v>
      </c>
      <c r="D12" s="42" t="s">
        <v>7</v>
      </c>
      <c r="E12" s="41" t="s">
        <v>12</v>
      </c>
      <c r="F12" s="42" t="s">
        <v>16</v>
      </c>
      <c r="G12" s="42" t="s">
        <v>25</v>
      </c>
      <c r="H12" s="42" t="s">
        <v>26</v>
      </c>
      <c r="I12" s="42" t="s">
        <v>32</v>
      </c>
      <c r="J12" s="42" t="s">
        <v>36</v>
      </c>
      <c r="K12" s="42" t="s">
        <v>56</v>
      </c>
      <c r="L12" s="41" t="s">
        <v>22</v>
      </c>
      <c r="M12" s="41" t="s">
        <v>23</v>
      </c>
    </row>
    <row r="13" spans="1:13">
      <c r="A13" s="66"/>
      <c r="B13" s="15" t="s">
        <v>77</v>
      </c>
      <c r="C13" s="15">
        <f>QUARTILE(C4:C10,1)</f>
        <v>9.2720649917347409</v>
      </c>
      <c r="D13" s="15">
        <f t="shared" ref="D13:G13" si="0">QUARTILE(D4:D10,1)</f>
        <v>7.7676702658582855</v>
      </c>
      <c r="E13" s="15">
        <f t="shared" si="0"/>
        <v>6.2336035289760048</v>
      </c>
      <c r="F13" s="15">
        <f t="shared" si="0"/>
        <v>8.86933605632181</v>
      </c>
      <c r="G13" s="15">
        <f t="shared" si="0"/>
        <v>9.2486849966398506</v>
      </c>
      <c r="H13" s="15">
        <f t="shared" ref="H13:M13" si="1">QUARTILE(H4:H10,1)</f>
        <v>8.3918450219412648</v>
      </c>
      <c r="I13" s="15">
        <f t="shared" si="1"/>
        <v>8.1473095678783203</v>
      </c>
      <c r="J13" s="15">
        <f t="shared" si="1"/>
        <v>7.2682735653283448</v>
      </c>
      <c r="K13" s="15">
        <f t="shared" si="1"/>
        <v>1.7845579341042352</v>
      </c>
      <c r="L13" s="15">
        <f t="shared" si="1"/>
        <v>6.3332561982463451</v>
      </c>
      <c r="M13" s="15">
        <f t="shared" si="1"/>
        <v>8.9946516582136251</v>
      </c>
    </row>
    <row r="14" spans="1:13">
      <c r="A14" s="66"/>
      <c r="B14" s="15" t="s">
        <v>78</v>
      </c>
      <c r="C14" s="15">
        <f>MIN(C4:C10)</f>
        <v>2.7168691665885398</v>
      </c>
      <c r="D14" s="15">
        <f t="shared" ref="D14:G14" si="2">MIN(D4:D10)</f>
        <v>3.15721902324738</v>
      </c>
      <c r="E14" s="15">
        <f t="shared" si="2"/>
        <v>3.3447757960083599</v>
      </c>
      <c r="F14" s="15">
        <f t="shared" si="2"/>
        <v>4.6817673542628597</v>
      </c>
      <c r="G14" s="15">
        <f t="shared" si="2"/>
        <v>3.1256744577222699</v>
      </c>
      <c r="H14" s="15">
        <f t="shared" ref="H14:M14" si="3">MIN(H4:H10)</f>
        <v>2.8737707464662798</v>
      </c>
      <c r="I14" s="15">
        <f t="shared" si="3"/>
        <v>2.1601325713816699</v>
      </c>
      <c r="J14" s="15">
        <f t="shared" si="3"/>
        <v>2.19118258298395</v>
      </c>
      <c r="K14" s="15">
        <f t="shared" si="3"/>
        <v>4.3882486572262097E-2</v>
      </c>
      <c r="L14" s="15">
        <f t="shared" si="3"/>
        <v>1.6569573696647999</v>
      </c>
      <c r="M14" s="15">
        <f t="shared" si="3"/>
        <v>4.5309909488646598</v>
      </c>
    </row>
    <row r="15" spans="1:13">
      <c r="A15" s="66"/>
      <c r="B15" s="15" t="s">
        <v>74</v>
      </c>
      <c r="C15" s="15">
        <f>AVERAGE(C4:C10)</f>
        <v>14.285714285714276</v>
      </c>
      <c r="D15" s="15">
        <f t="shared" ref="D15:G15" si="4">AVERAGE(D4:D10)</f>
        <v>14.285714285714278</v>
      </c>
      <c r="E15" s="15">
        <f t="shared" si="4"/>
        <v>14.285714285714294</v>
      </c>
      <c r="F15" s="15">
        <f t="shared" si="4"/>
        <v>14.285714285714281</v>
      </c>
      <c r="G15" s="15">
        <f t="shared" si="4"/>
        <v>14.285714285714295</v>
      </c>
      <c r="H15" s="15">
        <f t="shared" ref="H15:M15" si="5">AVERAGE(H4:H10)</f>
        <v>14.285714285714288</v>
      </c>
      <c r="I15" s="15">
        <f t="shared" si="5"/>
        <v>14.285714285714286</v>
      </c>
      <c r="J15" s="15">
        <f t="shared" si="5"/>
        <v>14.285714285714279</v>
      </c>
      <c r="K15" s="15">
        <f t="shared" si="5"/>
        <v>14.285714285714281</v>
      </c>
      <c r="L15" s="15">
        <f t="shared" si="5"/>
        <v>14.285714285714281</v>
      </c>
      <c r="M15" s="15">
        <f t="shared" si="5"/>
        <v>14.285714285714272</v>
      </c>
    </row>
    <row r="16" spans="1:13">
      <c r="A16" s="66"/>
      <c r="B16" s="15" t="s">
        <v>79</v>
      </c>
      <c r="C16" s="15">
        <f>MEDIAN(C4:C10)</f>
        <v>14.660503709111101</v>
      </c>
      <c r="D16" s="15">
        <f t="shared" ref="D16:G16" si="6">MEDIAN(D4:D10)</f>
        <v>16.0403520869109</v>
      </c>
      <c r="E16" s="15">
        <f t="shared" si="6"/>
        <v>11.708006103001299</v>
      </c>
      <c r="F16" s="15">
        <f t="shared" si="6"/>
        <v>12.773756931770301</v>
      </c>
      <c r="G16" s="15">
        <f t="shared" si="6"/>
        <v>13.622704301690201</v>
      </c>
      <c r="H16" s="15">
        <f t="shared" ref="H16:M16" si="7">MEDIAN(H4:H10)</f>
        <v>13.986482584775301</v>
      </c>
      <c r="I16" s="15">
        <f t="shared" si="7"/>
        <v>16.137338565490001</v>
      </c>
      <c r="J16" s="15">
        <f t="shared" si="7"/>
        <v>15.7872171656721</v>
      </c>
      <c r="K16" s="15">
        <f t="shared" si="7"/>
        <v>8.89270574018445</v>
      </c>
      <c r="L16" s="15">
        <f t="shared" si="7"/>
        <v>12.490259309217301</v>
      </c>
      <c r="M16" s="15">
        <f t="shared" si="7"/>
        <v>15.1246019908506</v>
      </c>
    </row>
    <row r="17" spans="1:13">
      <c r="A17" s="66"/>
      <c r="B17" s="15" t="s">
        <v>80</v>
      </c>
      <c r="C17" s="15">
        <f>MAX(C4:C10)</f>
        <v>23.891083755494101</v>
      </c>
      <c r="D17" s="15">
        <f t="shared" ref="D17:G17" si="8">MAX(D4:D10)</f>
        <v>24.661323854480798</v>
      </c>
      <c r="E17" s="15">
        <f t="shared" si="8"/>
        <v>28.8179017085826</v>
      </c>
      <c r="F17" s="15">
        <f t="shared" si="8"/>
        <v>23.735384363386501</v>
      </c>
      <c r="G17" s="15">
        <f t="shared" si="8"/>
        <v>23.758976203496999</v>
      </c>
      <c r="H17" s="15">
        <f t="shared" ref="H17:M17" si="9">MAX(H4:H10)</f>
        <v>24.772706252711998</v>
      </c>
      <c r="I17" s="15">
        <f t="shared" si="9"/>
        <v>24.587748294909801</v>
      </c>
      <c r="J17" s="15">
        <f t="shared" si="9"/>
        <v>26.254628847876599</v>
      </c>
      <c r="K17" s="15">
        <f t="shared" si="9"/>
        <v>35.224047050659898</v>
      </c>
      <c r="L17" s="15">
        <f t="shared" si="9"/>
        <v>29.0035328168434</v>
      </c>
      <c r="M17" s="15">
        <f t="shared" si="9"/>
        <v>22.699735707973598</v>
      </c>
    </row>
    <row r="18" spans="1:13">
      <c r="A18" s="66"/>
      <c r="B18" s="15" t="s">
        <v>81</v>
      </c>
      <c r="C18" s="15">
        <f>QUARTILE(C4:C10,3)</f>
        <v>20.093706692668349</v>
      </c>
      <c r="D18" s="15">
        <f t="shared" ref="D18:G18" si="10">QUARTILE(D4:D10,3)</f>
        <v>20.302882251822147</v>
      </c>
      <c r="E18" s="15">
        <f t="shared" si="10"/>
        <v>21.8310546672279</v>
      </c>
      <c r="F18" s="15">
        <f t="shared" si="10"/>
        <v>20.535209618968352</v>
      </c>
      <c r="G18" s="15">
        <f t="shared" si="10"/>
        <v>20.49763752190545</v>
      </c>
      <c r="H18" s="15">
        <f t="shared" ref="H18:M18" si="11">QUARTILE(H4:H10,3)</f>
        <v>20.791675186081953</v>
      </c>
      <c r="I18" s="15">
        <f t="shared" si="11"/>
        <v>20.410080716230951</v>
      </c>
      <c r="J18" s="15">
        <f t="shared" si="11"/>
        <v>20.615212136405297</v>
      </c>
      <c r="K18" s="15">
        <f t="shared" si="11"/>
        <v>26.135124427187449</v>
      </c>
      <c r="L18" s="15">
        <f t="shared" si="11"/>
        <v>22.091369053890901</v>
      </c>
      <c r="M18" s="15">
        <f t="shared" si="11"/>
        <v>19.827684017941898</v>
      </c>
    </row>
    <row r="19" spans="1:13">
      <c r="A19" s="66"/>
      <c r="B19" s="47" t="s">
        <v>92</v>
      </c>
      <c r="C19" s="12">
        <f t="shared" ref="C19:M19" si="12">C13-1.5*(C18-C13)</f>
        <v>-6.9603975596656689</v>
      </c>
      <c r="D19" s="12">
        <f t="shared" si="12"/>
        <v>-11.035147713087508</v>
      </c>
      <c r="E19" s="12">
        <f t="shared" si="12"/>
        <v>-17.162573178401836</v>
      </c>
      <c r="F19" s="12">
        <f t="shared" si="12"/>
        <v>-8.6294742876480051</v>
      </c>
      <c r="G19" s="12">
        <f t="shared" si="12"/>
        <v>-7.6247437912585472</v>
      </c>
      <c r="H19" s="12">
        <f t="shared" si="12"/>
        <v>-10.207900224269768</v>
      </c>
      <c r="I19" s="12">
        <f t="shared" si="12"/>
        <v>-10.246847154650627</v>
      </c>
      <c r="J19" s="12">
        <f t="shared" si="12"/>
        <v>-12.752134291287083</v>
      </c>
      <c r="K19" s="12">
        <f t="shared" si="12"/>
        <v>-34.741291805520582</v>
      </c>
      <c r="L19" s="12">
        <f t="shared" si="12"/>
        <v>-17.303913085220486</v>
      </c>
      <c r="M19" s="12">
        <f t="shared" si="12"/>
        <v>-7.2548968813787855</v>
      </c>
    </row>
    <row r="20" spans="1:13">
      <c r="A20" s="66"/>
      <c r="B20" s="47" t="s">
        <v>93</v>
      </c>
      <c r="C20" s="12">
        <f t="shared" ref="C20:M20" si="13">C18+1.5*(C18-C13)</f>
        <v>36.326169244068758</v>
      </c>
      <c r="D20" s="12">
        <f t="shared" si="13"/>
        <v>39.105700230767937</v>
      </c>
      <c r="E20" s="12">
        <f t="shared" si="13"/>
        <v>45.227231374605736</v>
      </c>
      <c r="F20" s="12">
        <f t="shared" si="13"/>
        <v>38.034019962938167</v>
      </c>
      <c r="G20" s="12">
        <f t="shared" si="13"/>
        <v>37.371066309803851</v>
      </c>
      <c r="H20" s="12">
        <f t="shared" si="13"/>
        <v>39.391420432292989</v>
      </c>
      <c r="I20" s="12">
        <f t="shared" si="13"/>
        <v>38.804237438759898</v>
      </c>
      <c r="J20" s="12">
        <f t="shared" si="13"/>
        <v>40.635619993020725</v>
      </c>
      <c r="K20" s="12">
        <f t="shared" si="13"/>
        <v>62.660974166812267</v>
      </c>
      <c r="L20" s="12">
        <f t="shared" si="13"/>
        <v>45.728538337357733</v>
      </c>
      <c r="M20" s="12">
        <f t="shared" si="13"/>
        <v>36.077232557534309</v>
      </c>
    </row>
    <row r="21" spans="1:13">
      <c r="A21" s="66"/>
      <c r="B21" s="15" t="s">
        <v>94</v>
      </c>
      <c r="C21" s="48">
        <f t="shared" ref="C21:M21" si="14">C18-C13</f>
        <v>10.821641700933608</v>
      </c>
      <c r="D21" s="48">
        <f t="shared" si="14"/>
        <v>12.535211985963862</v>
      </c>
      <c r="E21" s="48">
        <f t="shared" si="14"/>
        <v>15.597451138251895</v>
      </c>
      <c r="F21" s="48">
        <f t="shared" si="14"/>
        <v>11.665873562646542</v>
      </c>
      <c r="G21" s="48">
        <f t="shared" si="14"/>
        <v>11.248952525265599</v>
      </c>
      <c r="H21" s="48">
        <f t="shared" si="14"/>
        <v>12.399830164140688</v>
      </c>
      <c r="I21" s="48">
        <f t="shared" si="14"/>
        <v>12.26277114835263</v>
      </c>
      <c r="J21" s="48">
        <f t="shared" si="14"/>
        <v>13.346938571076953</v>
      </c>
      <c r="K21" s="48">
        <f t="shared" si="14"/>
        <v>24.350566493083214</v>
      </c>
      <c r="L21" s="48">
        <f t="shared" si="14"/>
        <v>15.758112855644555</v>
      </c>
      <c r="M21" s="48">
        <f t="shared" si="14"/>
        <v>10.833032359728273</v>
      </c>
    </row>
  </sheetData>
  <mergeCells count="2">
    <mergeCell ref="B1:M1"/>
    <mergeCell ref="A12:A21"/>
  </mergeCells>
  <pageMargins left="0.75" right="0.75" top="1" bottom="1" header="0.5" footer="0.5"/>
  <legacyDrawing r:id="rId1"/>
  <extLst xmlns:x14="http://schemas.microsoft.com/office/spreadsheetml/2009/9/main">
    <ext uri="{05C60535-1F16-4fd2-B633-F4F36F0B64E0}">
      <x14:sparklineGroups xmlns:xm="http://schemas.microsoft.com/office/excel/2006/main">
        <x14:sparklineGroup type="column"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'passo 7.1'!C4:C10</xm:f>
              <xm:sqref>C11</xm:sqref>
            </x14:sparkline>
            <x14:sparkline>
              <xm:f>'passo 7.1'!D4:D10</xm:f>
              <xm:sqref>D11</xm:sqref>
            </x14:sparkline>
            <x14:sparkline>
              <xm:f>'passo 7.1'!E4:E10</xm:f>
              <xm:sqref>E11</xm:sqref>
            </x14:sparkline>
            <x14:sparkline>
              <xm:f>'passo 7.1'!F4:F10</xm:f>
              <xm:sqref>F11</xm:sqref>
            </x14:sparkline>
            <x14:sparkline>
              <xm:f>'passo 7.1'!G4:G10</xm:f>
              <xm:sqref>G11</xm:sqref>
            </x14:sparkline>
            <x14:sparkline>
              <xm:f>'passo 7.1'!H4:H10</xm:f>
              <xm:sqref>H11</xm:sqref>
            </x14:sparkline>
            <x14:sparkline>
              <xm:f>'passo 7.1'!I4:I10</xm:f>
              <xm:sqref>I11</xm:sqref>
            </x14:sparkline>
            <x14:sparkline>
              <xm:f>'passo 7.1'!J4:J10</xm:f>
              <xm:sqref>J11</xm:sqref>
            </x14:sparkline>
            <x14:sparkline>
              <xm:f>'passo 7.1'!K4:K10</xm:f>
              <xm:sqref>K11</xm:sqref>
            </x14:sparkline>
            <x14:sparkline>
              <xm:f>'passo 7.1'!L4:L10</xm:f>
              <xm:sqref>L11</xm:sqref>
            </x14:sparkline>
            <x14:sparkline>
              <xm:f>'passo 7.1'!M4:M10</xm:f>
              <xm:sqref>M11</xm:sqref>
            </x14:sparkline>
          </x14:sparklines>
        </x14:sparklineGroup>
      </x14:sparklineGroups>
    </ex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dimension ref="A1"/>
  <sheetViews>
    <sheetView workbookViewId="0">
      <selection activeCell="I49" sqref="I49"/>
    </sheetView>
  </sheetViews>
  <sheetFormatPr defaultColWidth="11" defaultRowHeight="15.75"/>
  <sheetData/>
  <pageMargins left="0.75" right="0.75" top="1" bottom="1" header="0.5" footer="0.5"/>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14</vt:i4>
      </vt:variant>
      <vt:variant>
        <vt:lpstr>Grafici</vt:lpstr>
      </vt:variant>
      <vt:variant>
        <vt:i4>2</vt:i4>
      </vt:variant>
    </vt:vector>
  </HeadingPairs>
  <TitlesOfParts>
    <vt:vector size="16" baseType="lpstr">
      <vt:lpstr>intro</vt:lpstr>
      <vt:lpstr>passo 1</vt:lpstr>
      <vt:lpstr>passo 2</vt:lpstr>
      <vt:lpstr>passo 3</vt:lpstr>
      <vt:lpstr>passo 4</vt:lpstr>
      <vt:lpstr>passo 5</vt:lpstr>
      <vt:lpstr>passo 6</vt:lpstr>
      <vt:lpstr>passo 7.1</vt:lpstr>
      <vt:lpstr>passo 7.2</vt:lpstr>
      <vt:lpstr>grafico box-plot1</vt:lpstr>
      <vt:lpstr>passo 7.3</vt:lpstr>
      <vt:lpstr>passo 8</vt:lpstr>
      <vt:lpstr>passo 9</vt:lpstr>
      <vt:lpstr>passo 10</vt:lpstr>
      <vt:lpstr>grafico box-plot2</vt:lpstr>
      <vt:lpstr>grafico box-plot3</vt:lpstr>
    </vt:vector>
  </TitlesOfParts>
  <Company>rf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fini</dc:creator>
  <cp:lastModifiedBy>Valentina</cp:lastModifiedBy>
  <dcterms:created xsi:type="dcterms:W3CDTF">2014-08-26T16:03:14Z</dcterms:created>
  <dcterms:modified xsi:type="dcterms:W3CDTF">2014-09-03T08:49:51Z</dcterms:modified>
</cp:coreProperties>
</file>